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Ausdruck Schnitt" sheetId="2" r:id="rId2"/>
  </sheets>
  <externalReferences>
    <externalReference r:id="rId5"/>
  </externalReferences>
  <definedNames>
    <definedName name="_xlnm.Print_Area" localSheetId="1">'Ausdruck Schnitt'!$A$1:$N$31</definedName>
    <definedName name="_xlnm.Print_Area" localSheetId="0">'Ausdruck Tabelle'!$A$1:$J$34</definedName>
  </definedNames>
  <calcPr fullCalcOnLoad="1"/>
</workbook>
</file>

<file path=xl/sharedStrings.xml><?xml version="1.0" encoding="utf-8"?>
<sst xmlns="http://schemas.openxmlformats.org/spreadsheetml/2006/main" count="163" uniqueCount="96">
  <si>
    <t>Name</t>
  </si>
  <si>
    <t>Spiele</t>
  </si>
  <si>
    <t>Schnitt</t>
  </si>
  <si>
    <t>Pins</t>
  </si>
  <si>
    <t>Heller</t>
  </si>
  <si>
    <t>Callsen</t>
  </si>
  <si>
    <t>Frank</t>
  </si>
  <si>
    <t>Peter</t>
  </si>
  <si>
    <t>Club</t>
  </si>
  <si>
    <t>Vorname</t>
  </si>
  <si>
    <t>Thomas</t>
  </si>
  <si>
    <t>Werner</t>
  </si>
  <si>
    <t>Collmann</t>
  </si>
  <si>
    <t>Klaus</t>
  </si>
  <si>
    <t>Rosi</t>
  </si>
  <si>
    <t>Kallup</t>
  </si>
  <si>
    <t>Dieter</t>
  </si>
  <si>
    <t>Platz</t>
  </si>
  <si>
    <t>Teamname</t>
  </si>
  <si>
    <t>Punkte</t>
  </si>
  <si>
    <t>1.</t>
  </si>
  <si>
    <t>2.</t>
  </si>
  <si>
    <t>3.</t>
  </si>
  <si>
    <t>4.</t>
  </si>
  <si>
    <t>5.</t>
  </si>
  <si>
    <t>-</t>
  </si>
  <si>
    <t>Höchste     Serie</t>
  </si>
  <si>
    <t xml:space="preserve">Hübner </t>
  </si>
  <si>
    <t>Rolf</t>
  </si>
  <si>
    <t>High game</t>
  </si>
  <si>
    <t>Dennis</t>
  </si>
  <si>
    <t>Ergebnisse</t>
  </si>
  <si>
    <t xml:space="preserve"> </t>
  </si>
  <si>
    <t xml:space="preserve">Finale </t>
  </si>
  <si>
    <t>Pin Reapers</t>
  </si>
  <si>
    <t>Rischer</t>
  </si>
  <si>
    <t>Bert</t>
  </si>
  <si>
    <t>Grebe</t>
  </si>
  <si>
    <t>Rainer</t>
  </si>
  <si>
    <t>Marco</t>
  </si>
  <si>
    <t>Widuckel</t>
  </si>
  <si>
    <t>Rene</t>
  </si>
  <si>
    <t>Reinhard</t>
  </si>
  <si>
    <t>HC</t>
  </si>
  <si>
    <t>Küllmer</t>
  </si>
  <si>
    <t>Tommy</t>
  </si>
  <si>
    <t>Sp.3</t>
  </si>
  <si>
    <t>Sp.2</t>
  </si>
  <si>
    <t>Sp.1</t>
  </si>
  <si>
    <t>Stefan</t>
  </si>
  <si>
    <t>Schmidt</t>
  </si>
  <si>
    <t>Lothar</t>
  </si>
  <si>
    <t>Bruno</t>
  </si>
  <si>
    <t>Mand</t>
  </si>
  <si>
    <t>Axel</t>
  </si>
  <si>
    <t>Marc</t>
  </si>
  <si>
    <t>Team Ehlen-Cup</t>
  </si>
  <si>
    <t>Spohr</t>
  </si>
  <si>
    <t>Markus</t>
  </si>
  <si>
    <t>Reichhold</t>
  </si>
  <si>
    <t>Roland</t>
  </si>
  <si>
    <t xml:space="preserve">Marc </t>
  </si>
  <si>
    <t>Heldner</t>
  </si>
  <si>
    <t>Raithel</t>
  </si>
  <si>
    <t>von Stephani</t>
  </si>
  <si>
    <t>Triebel</t>
  </si>
  <si>
    <t>Daniela</t>
  </si>
  <si>
    <t>Brückmann</t>
  </si>
  <si>
    <t>Finale</t>
  </si>
  <si>
    <t>Müller</t>
  </si>
  <si>
    <t>Tobias</t>
  </si>
  <si>
    <t>Lucke</t>
  </si>
  <si>
    <t>Phillip</t>
  </si>
  <si>
    <t>Sascha</t>
  </si>
  <si>
    <t>Hesse</t>
  </si>
  <si>
    <t>Team Europa</t>
  </si>
  <si>
    <t xml:space="preserve">Strike Soldiere </t>
  </si>
  <si>
    <t>Strike Soldiere</t>
  </si>
  <si>
    <t>Höchste "4"Serie</t>
  </si>
  <si>
    <t>Sp.4</t>
  </si>
  <si>
    <t>Laub</t>
  </si>
  <si>
    <t>Sabrina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</si>
  <si>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</si>
  <si>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</si>
  <si>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</si>
  <si>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</si>
  <si>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</si>
  <si>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</si>
  <si>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</si>
  <si>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</si>
  <si>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</si>
  <si>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Mansel</t>
  </si>
  <si>
    <t>Team EhlenCup</t>
  </si>
  <si>
    <t>8 : 2</t>
  </si>
  <si>
    <t>Ergebnisse vom 06.05.2014</t>
  </si>
  <si>
    <t>Hampel</t>
  </si>
</sst>
</file>

<file path=xl/styles.xml><?xml version="1.0" encoding="utf-8"?>
<styleSheet xmlns="http://schemas.openxmlformats.org/spreadsheetml/2006/main">
  <numFmts count="3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8"/>
      <color indexed="10"/>
      <name val="Arial Black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9" applyNumberFormat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 wrapText="1"/>
    </xf>
    <xf numFmtId="191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15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/>
    </xf>
    <xf numFmtId="0" fontId="14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49" fontId="21" fillId="25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36" fillId="26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27" borderId="19" xfId="0" applyFont="1" applyFill="1" applyBorder="1" applyAlignment="1">
      <alignment horizontal="left" vertical="top"/>
    </xf>
    <xf numFmtId="0" fontId="31" fillId="27" borderId="20" xfId="0" applyFont="1" applyFill="1" applyBorder="1" applyAlignment="1">
      <alignment horizontal="left" vertical="top"/>
    </xf>
    <xf numFmtId="0" fontId="32" fillId="27" borderId="20" xfId="0" applyFont="1" applyFill="1" applyBorder="1" applyAlignment="1">
      <alignment horizontal="left" vertical="center"/>
    </xf>
    <xf numFmtId="0" fontId="32" fillId="27" borderId="20" xfId="0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/>
    </xf>
    <xf numFmtId="0" fontId="34" fillId="27" borderId="20" xfId="0" applyFont="1" applyFill="1" applyBorder="1" applyAlignment="1">
      <alignment horizontal="left" vertical="center"/>
    </xf>
    <xf numFmtId="0" fontId="34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/>
    </xf>
    <xf numFmtId="2" fontId="37" fillId="27" borderId="21" xfId="0" applyNumberFormat="1" applyFont="1" applyFill="1" applyBorder="1" applyAlignment="1">
      <alignment horizontal="center"/>
    </xf>
    <xf numFmtId="0" fontId="39" fillId="26" borderId="21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1" fontId="38" fillId="27" borderId="23" xfId="0" applyNumberFormat="1" applyFont="1" applyFill="1" applyBorder="1" applyAlignment="1">
      <alignment horizontal="center"/>
    </xf>
    <xf numFmtId="0" fontId="40" fillId="27" borderId="20" xfId="0" applyFont="1" applyFill="1" applyBorder="1" applyAlignment="1">
      <alignment horizontal="left" vertical="center"/>
    </xf>
    <xf numFmtId="0" fontId="41" fillId="27" borderId="24" xfId="0" applyFont="1" applyFill="1" applyBorder="1" applyAlignment="1">
      <alignment horizontal="center"/>
    </xf>
    <xf numFmtId="0" fontId="12" fillId="27" borderId="21" xfId="0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0" fontId="42" fillId="27" borderId="25" xfId="0" applyFont="1" applyFill="1" applyBorder="1" applyAlignment="1">
      <alignment horizontal="center"/>
    </xf>
    <xf numFmtId="0" fontId="41" fillId="27" borderId="26" xfId="0" applyFont="1" applyFill="1" applyBorder="1" applyAlignment="1">
      <alignment horizontal="center"/>
    </xf>
    <xf numFmtId="0" fontId="42" fillId="27" borderId="27" xfId="0" applyFont="1" applyFill="1" applyBorder="1" applyAlignment="1">
      <alignment horizontal="center"/>
    </xf>
    <xf numFmtId="0" fontId="41" fillId="27" borderId="28" xfId="0" applyFont="1" applyFill="1" applyBorder="1" applyAlignment="1">
      <alignment horizontal="center"/>
    </xf>
    <xf numFmtId="1" fontId="37" fillId="27" borderId="24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 vertical="center"/>
    </xf>
    <xf numFmtId="1" fontId="37" fillId="27" borderId="30" xfId="0" applyNumberFormat="1" applyFont="1" applyFill="1" applyBorder="1" applyAlignment="1">
      <alignment horizontal="center"/>
    </xf>
    <xf numFmtId="1" fontId="37" fillId="27" borderId="31" xfId="0" applyNumberFormat="1" applyFont="1" applyFill="1" applyBorder="1" applyAlignment="1">
      <alignment horizontal="center"/>
    </xf>
    <xf numFmtId="0" fontId="36" fillId="26" borderId="22" xfId="0" applyFont="1" applyFill="1" applyBorder="1" applyAlignment="1">
      <alignment horizontal="center" vertical="center"/>
    </xf>
    <xf numFmtId="0" fontId="42" fillId="27" borderId="0" xfId="0" applyFont="1" applyFill="1" applyAlignment="1">
      <alignment horizontal="center"/>
    </xf>
    <xf numFmtId="0" fontId="36" fillId="26" borderId="22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left"/>
    </xf>
    <xf numFmtId="1" fontId="17" fillId="0" borderId="33" xfId="0" applyNumberFormat="1" applyFont="1" applyBorder="1" applyAlignment="1">
      <alignment horizontal="center"/>
    </xf>
    <xf numFmtId="191" fontId="17" fillId="0" borderId="33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" fontId="21" fillId="25" borderId="0" xfId="0" applyNumberFormat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3" fillId="27" borderId="3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4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  <sheetDataSet>
      <sheetData sheetId="1">
        <row r="12">
          <cell r="C12">
            <v>84</v>
          </cell>
          <cell r="E12">
            <v>48</v>
          </cell>
          <cell r="F12">
            <v>31295</v>
          </cell>
          <cell r="G12">
            <v>675</v>
          </cell>
          <cell r="H12">
            <v>2391</v>
          </cell>
          <cell r="I12">
            <v>56</v>
          </cell>
        </row>
        <row r="14">
          <cell r="C14">
            <v>92</v>
          </cell>
          <cell r="E14">
            <v>38</v>
          </cell>
          <cell r="F14">
            <v>32020</v>
          </cell>
          <cell r="G14">
            <v>687</v>
          </cell>
          <cell r="H14">
            <v>2589</v>
          </cell>
          <cell r="I14">
            <v>56</v>
          </cell>
        </row>
        <row r="16">
          <cell r="C16">
            <v>76</v>
          </cell>
          <cell r="E16">
            <v>46</v>
          </cell>
          <cell r="F16">
            <v>31655</v>
          </cell>
          <cell r="G16">
            <v>683</v>
          </cell>
          <cell r="H16">
            <v>2453</v>
          </cell>
          <cell r="I16">
            <v>56</v>
          </cell>
        </row>
        <row r="20">
          <cell r="C20">
            <v>62</v>
          </cell>
          <cell r="E20">
            <v>60</v>
          </cell>
          <cell r="F20">
            <v>27978</v>
          </cell>
          <cell r="G20">
            <v>622</v>
          </cell>
          <cell r="H20">
            <v>2180</v>
          </cell>
          <cell r="I20">
            <v>56</v>
          </cell>
        </row>
        <row r="22">
          <cell r="C22">
            <v>26</v>
          </cell>
          <cell r="E22">
            <v>88</v>
          </cell>
          <cell r="F22">
            <v>24138</v>
          </cell>
          <cell r="G22">
            <v>531</v>
          </cell>
          <cell r="H22">
            <v>1991</v>
          </cell>
          <cell r="I22">
            <v>56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186.9</v>
          </cell>
          <cell r="F8">
            <v>3738</v>
          </cell>
          <cell r="G8">
            <v>20</v>
          </cell>
          <cell r="H8">
            <v>801</v>
          </cell>
          <cell r="I8">
            <v>243</v>
          </cell>
        </row>
        <row r="9">
          <cell r="E9">
            <v>191</v>
          </cell>
          <cell r="F9">
            <v>6112</v>
          </cell>
          <cell r="G9">
            <v>32</v>
          </cell>
          <cell r="H9">
            <v>953</v>
          </cell>
          <cell r="I9">
            <v>286</v>
          </cell>
          <cell r="BJ9">
            <v>205</v>
          </cell>
          <cell r="BK9">
            <v>170</v>
          </cell>
          <cell r="BL9">
            <v>177</v>
          </cell>
          <cell r="BM9">
            <v>149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188.875</v>
          </cell>
          <cell r="F14">
            <v>6044</v>
          </cell>
          <cell r="G14">
            <v>32</v>
          </cell>
          <cell r="H14">
            <v>859</v>
          </cell>
          <cell r="I14">
            <v>258</v>
          </cell>
        </row>
        <row r="15">
          <cell r="E15">
            <v>195.22916666666666</v>
          </cell>
          <cell r="F15">
            <v>9371</v>
          </cell>
          <cell r="G15">
            <v>48</v>
          </cell>
          <cell r="H15">
            <v>841</v>
          </cell>
          <cell r="I15">
            <v>279</v>
          </cell>
          <cell r="BJ15">
            <v>165</v>
          </cell>
          <cell r="BK15">
            <v>197</v>
          </cell>
          <cell r="BL15">
            <v>237</v>
          </cell>
          <cell r="BM15">
            <v>192</v>
          </cell>
        </row>
        <row r="17">
          <cell r="E17">
            <v>168.61111111111111</v>
          </cell>
          <cell r="F17">
            <v>6070</v>
          </cell>
          <cell r="G17">
            <v>36</v>
          </cell>
          <cell r="H17">
            <v>770</v>
          </cell>
          <cell r="I17">
            <v>233</v>
          </cell>
          <cell r="BJ17">
            <v>207</v>
          </cell>
          <cell r="BK17">
            <v>134</v>
          </cell>
          <cell r="BL17">
            <v>181</v>
          </cell>
          <cell r="BM17">
            <v>161</v>
          </cell>
        </row>
        <row r="23">
          <cell r="E23">
            <v>169.5</v>
          </cell>
          <cell r="F23">
            <v>1356</v>
          </cell>
          <cell r="G23">
            <v>8</v>
          </cell>
          <cell r="H23">
            <v>683</v>
          </cell>
          <cell r="I23">
            <v>192</v>
          </cell>
        </row>
        <row r="29">
          <cell r="E29">
            <v>195.48076923076923</v>
          </cell>
          <cell r="F29">
            <v>10165</v>
          </cell>
          <cell r="G29">
            <v>52</v>
          </cell>
          <cell r="H29">
            <v>868</v>
          </cell>
          <cell r="I29">
            <v>280</v>
          </cell>
          <cell r="BJ29">
            <v>218</v>
          </cell>
          <cell r="BK29">
            <v>191</v>
          </cell>
          <cell r="BL29">
            <v>192</v>
          </cell>
          <cell r="BM29">
            <v>157</v>
          </cell>
        </row>
        <row r="33">
          <cell r="E33">
            <v>131.75</v>
          </cell>
          <cell r="F33">
            <v>527</v>
          </cell>
          <cell r="G33">
            <v>4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176.45833333333334</v>
          </cell>
          <cell r="F35">
            <v>4235</v>
          </cell>
          <cell r="G35">
            <v>24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134.73076923076923</v>
          </cell>
          <cell r="F39">
            <v>3503</v>
          </cell>
          <cell r="G39">
            <v>26</v>
          </cell>
          <cell r="H39">
            <v>601</v>
          </cell>
          <cell r="I39">
            <v>178</v>
          </cell>
        </row>
        <row r="40">
          <cell r="E40">
            <v>150.4375</v>
          </cell>
          <cell r="F40">
            <v>7221</v>
          </cell>
          <cell r="G40">
            <v>48</v>
          </cell>
          <cell r="H40">
            <v>692</v>
          </cell>
          <cell r="I40">
            <v>198</v>
          </cell>
          <cell r="BJ40">
            <v>157</v>
          </cell>
          <cell r="BK40">
            <v>178</v>
          </cell>
          <cell r="BL40">
            <v>135</v>
          </cell>
          <cell r="BM40">
            <v>134</v>
          </cell>
        </row>
        <row r="43">
          <cell r="E43">
            <v>112.06060606060606</v>
          </cell>
          <cell r="F43">
            <v>3698</v>
          </cell>
          <cell r="G43">
            <v>33</v>
          </cell>
          <cell r="H43">
            <v>485</v>
          </cell>
          <cell r="I43">
            <v>150</v>
          </cell>
          <cell r="BJ43">
            <v>114</v>
          </cell>
          <cell r="BK43">
            <v>106</v>
          </cell>
          <cell r="BL43">
            <v>127</v>
          </cell>
          <cell r="BM43">
            <v>89</v>
          </cell>
        </row>
        <row r="44">
          <cell r="E44">
            <v>176.95</v>
          </cell>
          <cell r="F44">
            <v>3539</v>
          </cell>
          <cell r="G44">
            <v>20</v>
          </cell>
          <cell r="H44">
            <v>817</v>
          </cell>
          <cell r="I44">
            <v>266</v>
          </cell>
          <cell r="BJ44">
            <v>132</v>
          </cell>
          <cell r="BK44">
            <v>186</v>
          </cell>
          <cell r="BL44">
            <v>172</v>
          </cell>
          <cell r="BM44">
            <v>134</v>
          </cell>
        </row>
        <row r="50">
          <cell r="E50">
            <v>185.92307692307693</v>
          </cell>
          <cell r="F50">
            <v>9668</v>
          </cell>
          <cell r="G50">
            <v>52</v>
          </cell>
          <cell r="H50">
            <v>833</v>
          </cell>
          <cell r="I50">
            <v>247</v>
          </cell>
          <cell r="BJ50">
            <v>136</v>
          </cell>
          <cell r="BK50">
            <v>146</v>
          </cell>
          <cell r="BL50">
            <v>210</v>
          </cell>
          <cell r="BM50">
            <v>150</v>
          </cell>
        </row>
        <row r="51">
          <cell r="E51">
            <v>180.15</v>
          </cell>
          <cell r="F51">
            <v>3603</v>
          </cell>
          <cell r="G51">
            <v>20</v>
          </cell>
          <cell r="H51">
            <v>814</v>
          </cell>
          <cell r="I51">
            <v>213</v>
          </cell>
        </row>
        <row r="52">
          <cell r="E52">
            <v>208.1875</v>
          </cell>
          <cell r="F52">
            <v>9993</v>
          </cell>
          <cell r="G52">
            <v>48</v>
          </cell>
          <cell r="H52">
            <v>936</v>
          </cell>
          <cell r="I52">
            <v>267</v>
          </cell>
        </row>
        <row r="53">
          <cell r="E53">
            <v>177.25</v>
          </cell>
          <cell r="F53">
            <v>2127</v>
          </cell>
          <cell r="G53">
            <v>12</v>
          </cell>
          <cell r="H53">
            <v>735</v>
          </cell>
          <cell r="I53">
            <v>225</v>
          </cell>
          <cell r="BJ53">
            <v>183</v>
          </cell>
          <cell r="BK53">
            <v>140</v>
          </cell>
          <cell r="BL53">
            <v>221</v>
          </cell>
          <cell r="BM53">
            <v>191</v>
          </cell>
        </row>
        <row r="54">
          <cell r="E54">
            <v>142.6346153846154</v>
          </cell>
          <cell r="F54">
            <v>7417</v>
          </cell>
          <cell r="G54">
            <v>52</v>
          </cell>
          <cell r="H54">
            <v>631</v>
          </cell>
          <cell r="I54">
            <v>189</v>
          </cell>
          <cell r="BJ54">
            <v>145</v>
          </cell>
          <cell r="BK54">
            <v>113</v>
          </cell>
          <cell r="BL54">
            <v>121</v>
          </cell>
          <cell r="BM54">
            <v>136</v>
          </cell>
        </row>
        <row r="55">
          <cell r="E55">
            <v>174.46428571428572</v>
          </cell>
          <cell r="F55">
            <v>9770</v>
          </cell>
          <cell r="G55">
            <v>56</v>
          </cell>
          <cell r="H55">
            <v>763</v>
          </cell>
          <cell r="I55">
            <v>247</v>
          </cell>
          <cell r="BJ55">
            <v>153</v>
          </cell>
          <cell r="BK55">
            <v>166</v>
          </cell>
          <cell r="BL55">
            <v>205</v>
          </cell>
          <cell r="BM55">
            <v>172</v>
          </cell>
        </row>
        <row r="56">
          <cell r="E56">
            <v>177.83333333333334</v>
          </cell>
          <cell r="F56">
            <v>8536</v>
          </cell>
          <cell r="G56">
            <v>48</v>
          </cell>
          <cell r="H56">
            <v>805</v>
          </cell>
          <cell r="I56">
            <v>235</v>
          </cell>
          <cell r="BJ56">
            <v>159</v>
          </cell>
          <cell r="BK56">
            <v>127</v>
          </cell>
          <cell r="BL56">
            <v>151</v>
          </cell>
          <cell r="BM56">
            <v>176</v>
          </cell>
        </row>
        <row r="57">
          <cell r="E57">
            <v>165.5</v>
          </cell>
          <cell r="F57">
            <v>1324</v>
          </cell>
          <cell r="G57">
            <v>8</v>
          </cell>
          <cell r="H57">
            <v>709</v>
          </cell>
          <cell r="I57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200.75</v>
          </cell>
          <cell r="F60">
            <v>8030</v>
          </cell>
          <cell r="G60">
            <v>40</v>
          </cell>
          <cell r="H60">
            <v>877</v>
          </cell>
          <cell r="I60">
            <v>257</v>
          </cell>
          <cell r="BJ60">
            <v>185</v>
          </cell>
          <cell r="BK60">
            <v>257</v>
          </cell>
          <cell r="BL60">
            <v>229</v>
          </cell>
          <cell r="BM60">
            <v>206</v>
          </cell>
        </row>
        <row r="61">
          <cell r="E61">
            <v>185.70833333333334</v>
          </cell>
          <cell r="F61">
            <v>4457</v>
          </cell>
          <cell r="G61">
            <v>24</v>
          </cell>
          <cell r="H61">
            <v>810</v>
          </cell>
          <cell r="I61">
            <v>279</v>
          </cell>
          <cell r="BJ61">
            <v>200</v>
          </cell>
          <cell r="BK61">
            <v>215</v>
          </cell>
          <cell r="BL61">
            <v>145</v>
          </cell>
          <cell r="BM61">
            <v>163</v>
          </cell>
        </row>
        <row r="62">
          <cell r="E62">
            <v>201.25925925925927</v>
          </cell>
          <cell r="F62">
            <v>5434</v>
          </cell>
          <cell r="G62">
            <v>27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7">
      <selection activeCell="L2" sqref="L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26" t="s">
        <v>84</v>
      </c>
      <c r="B2" s="27"/>
      <c r="C2" s="28"/>
      <c r="D2" s="28"/>
      <c r="E2" s="26"/>
      <c r="F2" s="29"/>
      <c r="L2" s="52" t="s">
        <v>32</v>
      </c>
      <c r="M2" s="52"/>
    </row>
    <row r="3" spans="2:13" ht="20.25">
      <c r="B3" s="30"/>
      <c r="C3" s="31"/>
      <c r="D3" s="32"/>
      <c r="E3" s="32"/>
      <c r="F3" s="30"/>
      <c r="G3" s="6"/>
      <c r="L3" s="52"/>
      <c r="M3" s="52"/>
    </row>
    <row r="4" spans="3:13" ht="64.5" customHeight="1" thickBot="1">
      <c r="C4" s="4"/>
      <c r="D4" s="3"/>
      <c r="E4" s="3"/>
      <c r="F4" t="s">
        <v>32</v>
      </c>
      <c r="G4" s="33"/>
      <c r="H4" s="34"/>
      <c r="I4" s="33"/>
      <c r="J4" s="33"/>
      <c r="L4" s="52"/>
      <c r="M4" s="52"/>
    </row>
    <row r="5" spans="1:13" ht="48.75" thickBot="1" thickTop="1">
      <c r="A5" s="8" t="s">
        <v>17</v>
      </c>
      <c r="B5" s="8" t="s">
        <v>18</v>
      </c>
      <c r="C5" s="14"/>
      <c r="D5" s="15" t="s">
        <v>19</v>
      </c>
      <c r="E5" s="14"/>
      <c r="F5" s="8" t="s">
        <v>3</v>
      </c>
      <c r="G5" s="9" t="s">
        <v>26</v>
      </c>
      <c r="H5" s="9" t="s">
        <v>78</v>
      </c>
      <c r="I5" s="9" t="s">
        <v>2</v>
      </c>
      <c r="J5" s="8" t="s">
        <v>1</v>
      </c>
      <c r="L5" s="52"/>
      <c r="M5" s="52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52"/>
      <c r="M6" s="52"/>
    </row>
    <row r="7" spans="1:13" ht="21.75" thickBot="1" thickTop="1">
      <c r="A7" s="16" t="s">
        <v>20</v>
      </c>
      <c r="B7" s="50" t="s">
        <v>77</v>
      </c>
      <c r="C7" s="18">
        <f>'[1]Tabelle'!C14</f>
        <v>92</v>
      </c>
      <c r="D7" s="19" t="s">
        <v>25</v>
      </c>
      <c r="E7" s="13">
        <f>'[1]Tabelle'!E14</f>
        <v>38</v>
      </c>
      <c r="F7" s="20">
        <f>'[1]Tabelle'!F14</f>
        <v>32020</v>
      </c>
      <c r="G7" s="21">
        <f>'[1]Tabelle'!G14</f>
        <v>687</v>
      </c>
      <c r="H7" s="21">
        <f>'[1]Tabelle'!H14</f>
        <v>2589</v>
      </c>
      <c r="I7" s="10">
        <f>F7/(J7*3)</f>
        <v>190.5952380952381</v>
      </c>
      <c r="J7" s="21">
        <f>'[1]Tabelle'!I14</f>
        <v>56</v>
      </c>
      <c r="L7" s="52"/>
      <c r="M7" s="52"/>
    </row>
    <row r="8" spans="1:10" ht="21.75" thickBot="1" thickTop="1">
      <c r="A8" s="16" t="s">
        <v>21</v>
      </c>
      <c r="B8" s="50" t="s">
        <v>75</v>
      </c>
      <c r="C8" s="18">
        <f>'[1]Tabelle'!C12</f>
        <v>84</v>
      </c>
      <c r="D8" s="19" t="s">
        <v>25</v>
      </c>
      <c r="E8" s="13">
        <f>'[1]Tabelle'!E12</f>
        <v>48</v>
      </c>
      <c r="F8" s="20">
        <f>'[1]Tabelle'!F12</f>
        <v>31295</v>
      </c>
      <c r="G8" s="21">
        <f>'[1]Tabelle'!G12</f>
        <v>675</v>
      </c>
      <c r="H8" s="21">
        <f>'[1]Tabelle'!H12</f>
        <v>2391</v>
      </c>
      <c r="I8" s="10">
        <f>F8/(J8*3)</f>
        <v>186.2797619047619</v>
      </c>
      <c r="J8" s="21">
        <f>'[1]Tabelle'!I12</f>
        <v>56</v>
      </c>
    </row>
    <row r="9" spans="1:10" ht="21.75" thickBot="1" thickTop="1">
      <c r="A9" s="16" t="s">
        <v>22</v>
      </c>
      <c r="B9" s="50" t="s">
        <v>68</v>
      </c>
      <c r="C9" s="18">
        <f>'[1]Tabelle'!C16</f>
        <v>76</v>
      </c>
      <c r="D9" s="19" t="s">
        <v>25</v>
      </c>
      <c r="E9" s="13">
        <f>'[1]Tabelle'!E16</f>
        <v>46</v>
      </c>
      <c r="F9" s="20">
        <f>'[1]Tabelle'!F16</f>
        <v>31655</v>
      </c>
      <c r="G9" s="21">
        <f>'[1]Tabelle'!G16</f>
        <v>683</v>
      </c>
      <c r="H9" s="21">
        <f>'[1]Tabelle'!H16</f>
        <v>2453</v>
      </c>
      <c r="I9" s="10">
        <f>F9/(J9*3)</f>
        <v>188.42261904761904</v>
      </c>
      <c r="J9" s="21">
        <f>'[1]Tabelle'!I16</f>
        <v>56</v>
      </c>
    </row>
    <row r="10" spans="1:10" ht="21.75" thickBot="1" thickTop="1">
      <c r="A10" s="23" t="s">
        <v>23</v>
      </c>
      <c r="B10" s="50" t="s">
        <v>56</v>
      </c>
      <c r="C10" s="18">
        <f>'[1]Tabelle'!C20</f>
        <v>62</v>
      </c>
      <c r="D10" s="19" t="s">
        <v>25</v>
      </c>
      <c r="E10" s="13">
        <f>'[1]Tabelle'!E20</f>
        <v>60</v>
      </c>
      <c r="F10" s="20">
        <f>'[1]Tabelle'!F20</f>
        <v>27978</v>
      </c>
      <c r="G10" s="21">
        <f>'[1]Tabelle'!G20</f>
        <v>622</v>
      </c>
      <c r="H10" s="21">
        <f>'[1]Tabelle'!H20</f>
        <v>2180</v>
      </c>
      <c r="I10" s="10">
        <f>F10/(J10*3)</f>
        <v>166.53571428571428</v>
      </c>
      <c r="J10" s="21">
        <f>'[1]Tabelle'!I20</f>
        <v>56</v>
      </c>
    </row>
    <row r="11" spans="1:10" ht="21.75" thickBot="1" thickTop="1">
      <c r="A11" s="23" t="s">
        <v>24</v>
      </c>
      <c r="B11" s="50" t="s">
        <v>34</v>
      </c>
      <c r="C11" s="18">
        <f>'[1]Tabelle'!C22</f>
        <v>26</v>
      </c>
      <c r="D11" s="19" t="s">
        <v>25</v>
      </c>
      <c r="E11" s="13">
        <f>'[1]Tabelle'!E22</f>
        <v>88</v>
      </c>
      <c r="F11" s="20">
        <f>'[1]Tabelle'!F22</f>
        <v>24138</v>
      </c>
      <c r="G11" s="21">
        <f>'[1]Tabelle'!G22</f>
        <v>531</v>
      </c>
      <c r="H11" s="21">
        <f>'[1]Tabelle'!H22</f>
        <v>1991</v>
      </c>
      <c r="I11" s="10">
        <f>F11/(J11*3)</f>
        <v>143.67857142857142</v>
      </c>
      <c r="J11" s="21">
        <f>'[1]Tabelle'!I22</f>
        <v>56</v>
      </c>
    </row>
    <row r="12" spans="1:10" ht="21" thickTop="1">
      <c r="A12" s="82"/>
      <c r="B12" s="83"/>
      <c r="C12" s="84"/>
      <c r="D12" s="82"/>
      <c r="E12" s="85"/>
      <c r="F12" s="86"/>
      <c r="G12" s="82"/>
      <c r="H12" s="82"/>
      <c r="I12" s="87"/>
      <c r="J12" s="82"/>
    </row>
    <row r="13" spans="3:9" ht="21.75" customHeight="1">
      <c r="C13" s="42"/>
      <c r="D13" s="52"/>
      <c r="E13" s="52"/>
      <c r="F13" s="52"/>
      <c r="G13" s="42"/>
      <c r="H13" s="42"/>
      <c r="I13" s="52" t="s">
        <v>32</v>
      </c>
    </row>
    <row r="14" spans="2:9" ht="56.25">
      <c r="B14" s="35"/>
      <c r="F14" s="11" t="s">
        <v>31</v>
      </c>
      <c r="H14" s="25"/>
      <c r="I14" t="s">
        <v>32</v>
      </c>
    </row>
    <row r="15" spans="6:8" ht="24" customHeight="1">
      <c r="F15" s="5"/>
      <c r="G15" s="42"/>
      <c r="H15" t="s">
        <v>32</v>
      </c>
    </row>
    <row r="16" spans="3:9" ht="20.25" customHeight="1">
      <c r="C16" s="36" t="s">
        <v>75</v>
      </c>
      <c r="D16" s="37"/>
      <c r="E16" s="37"/>
      <c r="F16" s="38"/>
      <c r="G16" s="36" t="s">
        <v>76</v>
      </c>
      <c r="H16" s="37"/>
      <c r="I16" s="39" t="s">
        <v>93</v>
      </c>
    </row>
    <row r="17" spans="3:9" ht="20.25" customHeight="1">
      <c r="C17" s="40" t="s">
        <v>32</v>
      </c>
      <c r="D17" s="41"/>
      <c r="E17" s="41"/>
      <c r="F17" s="42"/>
      <c r="H17" s="41"/>
      <c r="I17" s="22"/>
    </row>
    <row r="18" spans="3:9" ht="20.25" customHeight="1">
      <c r="C18" s="36" t="s">
        <v>56</v>
      </c>
      <c r="D18" s="37"/>
      <c r="E18" s="37"/>
      <c r="F18" s="36"/>
      <c r="G18" s="36" t="s">
        <v>34</v>
      </c>
      <c r="H18" s="43"/>
      <c r="I18" s="39" t="s">
        <v>93</v>
      </c>
    </row>
    <row r="19" spans="3:10" ht="20.25" customHeight="1">
      <c r="C19" s="40" t="s">
        <v>32</v>
      </c>
      <c r="D19" s="44"/>
      <c r="E19" s="44"/>
      <c r="F19" s="44"/>
      <c r="H19" s="45"/>
      <c r="I19" s="46"/>
      <c r="J19" t="s">
        <v>32</v>
      </c>
    </row>
    <row r="20" spans="3:9" ht="20.25" customHeight="1">
      <c r="C20" s="36" t="s">
        <v>68</v>
      </c>
      <c r="D20" s="38"/>
      <c r="E20" s="38"/>
      <c r="F20" s="38"/>
      <c r="G20" s="36" t="s">
        <v>32</v>
      </c>
      <c r="H20" s="43"/>
      <c r="I20" s="96">
        <v>2292</v>
      </c>
    </row>
    <row r="21" spans="3:9" ht="20.25" customHeight="1">
      <c r="C21" s="44"/>
      <c r="D21" s="41"/>
      <c r="E21" s="41"/>
      <c r="F21" s="41"/>
      <c r="G21" s="40" t="s">
        <v>32</v>
      </c>
      <c r="H21" s="41"/>
      <c r="I21" s="22"/>
    </row>
    <row r="22" spans="3:9" ht="20.25" customHeight="1">
      <c r="C22" s="42"/>
      <c r="D22" s="47"/>
      <c r="E22" s="47"/>
      <c r="F22" s="48"/>
      <c r="G22" s="42"/>
      <c r="H22" s="47"/>
      <c r="I22" s="49"/>
    </row>
    <row r="23" spans="3:9" ht="20.25" customHeight="1">
      <c r="C23" s="42"/>
      <c r="D23" s="47"/>
      <c r="E23" s="47"/>
      <c r="F23" s="48"/>
      <c r="G23" s="42"/>
      <c r="H23" s="47"/>
      <c r="I23" s="49"/>
    </row>
    <row r="24" spans="2:9" ht="44.25">
      <c r="B24" s="97" t="s">
        <v>85</v>
      </c>
      <c r="C24" s="98"/>
      <c r="D24" s="98"/>
      <c r="E24" s="98"/>
      <c r="F24" s="98"/>
      <c r="G24" s="98"/>
      <c r="H24" s="98"/>
      <c r="I24" s="98"/>
    </row>
    <row r="25" spans="2:9" ht="20.25" customHeight="1">
      <c r="B25" s="88"/>
      <c r="C25" s="89"/>
      <c r="D25" s="89"/>
      <c r="E25" s="89"/>
      <c r="F25" s="89"/>
      <c r="G25" s="89"/>
      <c r="H25" s="89"/>
      <c r="I25" s="89"/>
    </row>
    <row r="26" ht="20.25" customHeight="1">
      <c r="C26" s="17"/>
    </row>
    <row r="27" spans="3:9" ht="18">
      <c r="C27" s="90" t="s">
        <v>20</v>
      </c>
      <c r="D27" s="91"/>
      <c r="E27" s="95" t="s">
        <v>92</v>
      </c>
      <c r="F27" s="91"/>
      <c r="G27" s="94">
        <v>2313</v>
      </c>
      <c r="H27" s="92"/>
      <c r="I27" s="93" t="s">
        <v>86</v>
      </c>
    </row>
    <row r="28" spans="3:9" ht="18">
      <c r="C28" s="90" t="s">
        <v>21</v>
      </c>
      <c r="D28" s="91"/>
      <c r="E28" s="91" t="s">
        <v>68</v>
      </c>
      <c r="F28" s="91"/>
      <c r="G28" s="94">
        <v>2292</v>
      </c>
      <c r="H28" s="92"/>
      <c r="I28" s="93" t="s">
        <v>87</v>
      </c>
    </row>
    <row r="29" spans="3:9" ht="18">
      <c r="C29" s="90" t="s">
        <v>22</v>
      </c>
      <c r="D29" s="91"/>
      <c r="E29" s="91" t="s">
        <v>77</v>
      </c>
      <c r="F29" s="91"/>
      <c r="G29" s="94">
        <v>2249</v>
      </c>
      <c r="H29" s="92"/>
      <c r="I29" s="93" t="s">
        <v>88</v>
      </c>
    </row>
    <row r="30" spans="3:9" ht="18">
      <c r="C30" s="90" t="s">
        <v>23</v>
      </c>
      <c r="D30" s="91"/>
      <c r="E30" s="95" t="s">
        <v>34</v>
      </c>
      <c r="F30" s="91"/>
      <c r="G30" s="94">
        <v>1972</v>
      </c>
      <c r="H30" s="92"/>
      <c r="I30" s="93" t="s">
        <v>89</v>
      </c>
    </row>
    <row r="31" spans="3:9" ht="18">
      <c r="C31" s="90" t="s">
        <v>24</v>
      </c>
      <c r="D31" s="91"/>
      <c r="E31" s="95" t="s">
        <v>32</v>
      </c>
      <c r="F31" s="91"/>
      <c r="G31" s="94" t="s">
        <v>32</v>
      </c>
      <c r="H31" s="92"/>
      <c r="I31" s="93" t="s">
        <v>90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85" zoomScaleSheetLayoutView="100" zoomScalePageLayoutView="0" workbookViewId="0" topLeftCell="A1">
      <selection activeCell="P7" sqref="P7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3.140625" style="0" customWidth="1"/>
    <col min="4" max="4" width="20.421875" style="7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7" width="5.57421875" style="0" customWidth="1"/>
    <col min="18" max="18" width="5.7109375" style="0" customWidth="1"/>
  </cols>
  <sheetData>
    <row r="1" spans="1:14" ht="48.75" customHeight="1" thickBot="1">
      <c r="A1" s="53"/>
      <c r="B1" s="66" t="s">
        <v>83</v>
      </c>
      <c r="C1" s="54"/>
      <c r="D1" s="55"/>
      <c r="E1" s="56"/>
      <c r="F1" s="57"/>
      <c r="G1" s="57"/>
      <c r="H1" s="58"/>
      <c r="I1" s="59"/>
      <c r="J1" s="60"/>
      <c r="K1" s="99" t="s">
        <v>94</v>
      </c>
      <c r="L1" s="100"/>
      <c r="M1" s="100"/>
      <c r="N1" s="101"/>
    </row>
    <row r="2" spans="1:14" ht="30.75" thickBot="1">
      <c r="A2" s="63" t="s">
        <v>17</v>
      </c>
      <c r="B2" s="51" t="s">
        <v>0</v>
      </c>
      <c r="C2" s="51" t="s">
        <v>9</v>
      </c>
      <c r="D2" s="51" t="s">
        <v>8</v>
      </c>
      <c r="E2" s="51" t="s">
        <v>2</v>
      </c>
      <c r="F2" s="78" t="s">
        <v>3</v>
      </c>
      <c r="G2" s="78" t="s">
        <v>1</v>
      </c>
      <c r="H2" s="80" t="s">
        <v>78</v>
      </c>
      <c r="I2" s="80" t="s">
        <v>29</v>
      </c>
      <c r="J2" s="64" t="s">
        <v>43</v>
      </c>
      <c r="K2" s="75" t="s">
        <v>48</v>
      </c>
      <c r="L2" s="78" t="s">
        <v>47</v>
      </c>
      <c r="M2" s="51" t="s">
        <v>46</v>
      </c>
      <c r="N2" s="51" t="s">
        <v>79</v>
      </c>
    </row>
    <row r="3" spans="1:14" s="12" customFormat="1" ht="21" thickBot="1">
      <c r="A3" s="81">
        <f aca="true" t="shared" si="0" ref="A3:A31">ROW()-2</f>
        <v>1</v>
      </c>
      <c r="B3" s="72" t="s">
        <v>71</v>
      </c>
      <c r="C3" s="70" t="s">
        <v>55</v>
      </c>
      <c r="D3" s="67" t="s">
        <v>77</v>
      </c>
      <c r="E3" s="61">
        <f>'[1]Schnitt'!E52</f>
        <v>208.1875</v>
      </c>
      <c r="F3" s="74">
        <f>'[1]Schnitt'!F52</f>
        <v>9993</v>
      </c>
      <c r="G3" s="74">
        <f>'[1]Schnitt'!G52</f>
        <v>48</v>
      </c>
      <c r="H3" s="74">
        <f>'[1]Schnitt'!H52</f>
        <v>936</v>
      </c>
      <c r="I3" s="74">
        <f>'[1]Schnitt'!I52</f>
        <v>267</v>
      </c>
      <c r="J3" s="65">
        <f>IF(E3&gt;=190,0,IF(E3&lt;=190,(190-E3)*0.75))</f>
        <v>0</v>
      </c>
      <c r="K3" s="76">
        <f>'[1]Schnitt'!BJ52</f>
        <v>0</v>
      </c>
      <c r="L3" s="74">
        <f>'[1]Schnitt'!BK52</f>
        <v>0</v>
      </c>
      <c r="M3" s="77">
        <f>'[1]Schnitt'!BL52</f>
        <v>0</v>
      </c>
      <c r="N3" s="77">
        <f>'[1]Schnitt'!BM52</f>
        <v>0</v>
      </c>
    </row>
    <row r="4" spans="1:14" s="12" customFormat="1" ht="21" thickBot="1">
      <c r="A4" s="81">
        <f t="shared" si="0"/>
        <v>2</v>
      </c>
      <c r="B4" s="72" t="s">
        <v>40</v>
      </c>
      <c r="C4" s="70" t="s">
        <v>41</v>
      </c>
      <c r="D4" s="67" t="s">
        <v>75</v>
      </c>
      <c r="E4" s="61">
        <f>'[1]Schnitt'!E62</f>
        <v>201.25925925925927</v>
      </c>
      <c r="F4" s="74">
        <f>'[1]Schnitt'!F62</f>
        <v>5434</v>
      </c>
      <c r="G4" s="74">
        <f>'[1]Schnitt'!G62</f>
        <v>27</v>
      </c>
      <c r="H4" s="74">
        <f>'[1]Schnitt'!H62</f>
        <v>904</v>
      </c>
      <c r="I4" s="74">
        <f>'[1]Schnitt'!I62</f>
        <v>276</v>
      </c>
      <c r="J4" s="65">
        <f>IF(E4&gt;=190,0,IF(E4&lt;=190,(190-E4)*0.75))</f>
        <v>0</v>
      </c>
      <c r="K4" s="76">
        <f>'[1]Schnitt'!BJ62</f>
        <v>0</v>
      </c>
      <c r="L4" s="74">
        <f>'[1]Schnitt'!BK62</f>
        <v>0</v>
      </c>
      <c r="M4" s="77">
        <f>'[1]Schnitt'!BL62</f>
        <v>0</v>
      </c>
      <c r="N4" s="77">
        <f>'[1]Schnitt'!BM62</f>
        <v>0</v>
      </c>
    </row>
    <row r="5" spans="1:14" s="12" customFormat="1" ht="21" thickBot="1">
      <c r="A5" s="81">
        <f t="shared" si="0"/>
        <v>3</v>
      </c>
      <c r="B5" s="79" t="s">
        <v>35</v>
      </c>
      <c r="C5" s="69" t="s">
        <v>39</v>
      </c>
      <c r="D5" s="67" t="s">
        <v>75</v>
      </c>
      <c r="E5" s="61">
        <f>'[1]Schnitt'!E60</f>
        <v>200.75</v>
      </c>
      <c r="F5" s="74">
        <f>'[1]Schnitt'!F60</f>
        <v>8030</v>
      </c>
      <c r="G5" s="74">
        <f>'[1]Schnitt'!G60</f>
        <v>40</v>
      </c>
      <c r="H5" s="74">
        <f>'[1]Schnitt'!H60</f>
        <v>877</v>
      </c>
      <c r="I5" s="74">
        <f>'[1]Schnitt'!I60</f>
        <v>257</v>
      </c>
      <c r="J5" s="65">
        <f>IF(E5&gt;=190,0,IF(E5&lt;=190,(190-E5)*0.75))</f>
        <v>0</v>
      </c>
      <c r="K5" s="76">
        <f>'[1]Schnitt'!BJ60</f>
        <v>185</v>
      </c>
      <c r="L5" s="74">
        <f>'[1]Schnitt'!BK60</f>
        <v>257</v>
      </c>
      <c r="M5" s="77">
        <f>'[1]Schnitt'!BL60</f>
        <v>229</v>
      </c>
      <c r="N5" s="77">
        <f>'[1]Schnitt'!BM60</f>
        <v>206</v>
      </c>
    </row>
    <row r="6" spans="1:14" s="24" customFormat="1" ht="20.25">
      <c r="A6" s="62">
        <f t="shared" si="0"/>
        <v>4</v>
      </c>
      <c r="B6" s="69" t="s">
        <v>35</v>
      </c>
      <c r="C6" s="70" t="s">
        <v>36</v>
      </c>
      <c r="D6" s="71" t="s">
        <v>56</v>
      </c>
      <c r="E6" s="61">
        <f>'[1]Schnitt'!E10</f>
        <v>197.875</v>
      </c>
      <c r="F6" s="74">
        <f>'[1]Schnitt'!F10</f>
        <v>1583</v>
      </c>
      <c r="G6" s="74">
        <f>'[1]Schnitt'!G10</f>
        <v>8</v>
      </c>
      <c r="H6" s="74">
        <f>'[1]Schnitt'!H10</f>
        <v>807</v>
      </c>
      <c r="I6" s="74">
        <f>'[1]Schnitt'!I10</f>
        <v>220</v>
      </c>
      <c r="J6" s="65">
        <f>IF(E6&gt;=190,0,IF(E6&lt;=190,(190-E6)*0.75))</f>
        <v>0</v>
      </c>
      <c r="K6" s="76">
        <f>'[1]Schnitt'!BJ10</f>
        <v>0</v>
      </c>
      <c r="L6" s="74">
        <f>'[1]Schnitt'!BK10</f>
        <v>0</v>
      </c>
      <c r="M6" s="77">
        <f>'[1]Schnitt'!BL10</f>
        <v>0</v>
      </c>
      <c r="N6" s="77">
        <f>'[1]Schnitt'!BM10</f>
        <v>0</v>
      </c>
    </row>
    <row r="7" spans="1:14" s="12" customFormat="1" ht="20.25">
      <c r="A7" s="68">
        <f t="shared" si="0"/>
        <v>5</v>
      </c>
      <c r="B7" s="69" t="s">
        <v>12</v>
      </c>
      <c r="C7" s="70" t="s">
        <v>16</v>
      </c>
      <c r="D7" s="67" t="s">
        <v>33</v>
      </c>
      <c r="E7" s="61">
        <f>'[1]Schnitt'!E29</f>
        <v>195.48076923076923</v>
      </c>
      <c r="F7" s="74">
        <f>'[1]Schnitt'!F29</f>
        <v>10165</v>
      </c>
      <c r="G7" s="74">
        <f>'[1]Schnitt'!G29</f>
        <v>52</v>
      </c>
      <c r="H7" s="74">
        <f>'[1]Schnitt'!H29</f>
        <v>868</v>
      </c>
      <c r="I7" s="74">
        <f>'[1]Schnitt'!I29</f>
        <v>280</v>
      </c>
      <c r="J7" s="65">
        <f>IF(E7&gt;=190,0,IF(E7&lt;=190,(190-E7)*0.75))</f>
        <v>0</v>
      </c>
      <c r="K7" s="76">
        <f>'[1]Schnitt'!BJ29</f>
        <v>218</v>
      </c>
      <c r="L7" s="74">
        <f>'[1]Schnitt'!BK29</f>
        <v>191</v>
      </c>
      <c r="M7" s="77">
        <f>'[1]Schnitt'!BL29</f>
        <v>192</v>
      </c>
      <c r="N7" s="77">
        <f>'[1]Schnitt'!BM29</f>
        <v>157</v>
      </c>
    </row>
    <row r="8" spans="1:14" s="24" customFormat="1" ht="20.25" customHeight="1">
      <c r="A8" s="62">
        <f t="shared" si="0"/>
        <v>6</v>
      </c>
      <c r="B8" s="69" t="s">
        <v>27</v>
      </c>
      <c r="C8" s="69" t="s">
        <v>30</v>
      </c>
      <c r="D8" s="67" t="s">
        <v>33</v>
      </c>
      <c r="E8" s="61">
        <f>'[1]Schnitt'!E15</f>
        <v>195.22916666666666</v>
      </c>
      <c r="F8" s="74">
        <f>'[1]Schnitt'!F15</f>
        <v>9371</v>
      </c>
      <c r="G8" s="74">
        <f>'[1]Schnitt'!G15</f>
        <v>48</v>
      </c>
      <c r="H8" s="74">
        <f>'[1]Schnitt'!H15</f>
        <v>841</v>
      </c>
      <c r="I8" s="74">
        <f>'[1]Schnitt'!I15</f>
        <v>279</v>
      </c>
      <c r="J8" s="65">
        <f>IF(E8&gt;=190,0,IF(E8&lt;=190,(190-E8)*0.75))</f>
        <v>0</v>
      </c>
      <c r="K8" s="76">
        <f>'[1]Schnitt'!BJ15</f>
        <v>165</v>
      </c>
      <c r="L8" s="74">
        <f>'[1]Schnitt'!BK15</f>
        <v>197</v>
      </c>
      <c r="M8" s="77">
        <f>'[1]Schnitt'!BL15</f>
        <v>237</v>
      </c>
      <c r="N8" s="77">
        <f>'[1]Schnitt'!BM15</f>
        <v>192</v>
      </c>
    </row>
    <row r="9" spans="1:14" s="24" customFormat="1" ht="20.25">
      <c r="A9" s="68">
        <f t="shared" si="0"/>
        <v>7</v>
      </c>
      <c r="B9" s="69" t="s">
        <v>15</v>
      </c>
      <c r="C9" s="69" t="s">
        <v>11</v>
      </c>
      <c r="D9" s="73" t="s">
        <v>77</v>
      </c>
      <c r="E9" s="61">
        <f>'[1]Schnitt'!E9</f>
        <v>191</v>
      </c>
      <c r="F9" s="74">
        <f>'[1]Schnitt'!F9</f>
        <v>6112</v>
      </c>
      <c r="G9" s="74">
        <f>'[1]Schnitt'!G9</f>
        <v>32</v>
      </c>
      <c r="H9" s="74">
        <f>'[1]Schnitt'!H9</f>
        <v>953</v>
      </c>
      <c r="I9" s="74">
        <f>'[1]Schnitt'!I9</f>
        <v>286</v>
      </c>
      <c r="J9" s="65">
        <f>IF(E9&gt;=190,0,IF(E9&lt;=190,(190-E9)*0.75))</f>
        <v>0</v>
      </c>
      <c r="K9" s="76">
        <f>'[1]Schnitt'!BJ9</f>
        <v>205</v>
      </c>
      <c r="L9" s="74">
        <f>'[1]Schnitt'!BK9</f>
        <v>170</v>
      </c>
      <c r="M9" s="77">
        <f>'[1]Schnitt'!BL9</f>
        <v>177</v>
      </c>
      <c r="N9" s="77">
        <f>'[1]Schnitt'!BM9</f>
        <v>149</v>
      </c>
    </row>
    <row r="10" spans="1:14" s="24" customFormat="1" ht="20.25">
      <c r="A10" s="62">
        <f t="shared" si="0"/>
        <v>8</v>
      </c>
      <c r="B10" s="69" t="s">
        <v>80</v>
      </c>
      <c r="C10" s="69" t="s">
        <v>81</v>
      </c>
      <c r="D10" s="67" t="s">
        <v>75</v>
      </c>
      <c r="E10" s="61">
        <f>'[1]Schnitt'!E38</f>
        <v>189.75</v>
      </c>
      <c r="F10" s="74">
        <f>'[1]Schnitt'!F38</f>
        <v>759</v>
      </c>
      <c r="G10" s="74">
        <f>'[1]Schnitt'!G38</f>
        <v>4</v>
      </c>
      <c r="H10" s="74">
        <f>'[1]Schnitt'!H38</f>
        <v>759</v>
      </c>
      <c r="I10" s="74">
        <f>'[1]Schnitt'!I38</f>
        <v>219</v>
      </c>
      <c r="J10" s="65">
        <f>IF(E10&gt;=190,0,IF(E10&lt;=190,(190-E10)*0.75))</f>
        <v>0.1875</v>
      </c>
      <c r="K10" s="76">
        <f>'[1]Schnitt'!BJ38</f>
        <v>0</v>
      </c>
      <c r="L10" s="74">
        <f>'[1]Schnitt'!BK38</f>
        <v>0</v>
      </c>
      <c r="M10" s="77">
        <f>'[1]Schnitt'!BL38</f>
        <v>0</v>
      </c>
      <c r="N10" s="77">
        <f>'[1]Schnitt'!BM38</f>
        <v>0</v>
      </c>
    </row>
    <row r="11" spans="1:14" s="12" customFormat="1" ht="20.25">
      <c r="A11" s="68">
        <f t="shared" si="0"/>
        <v>9</v>
      </c>
      <c r="B11" s="69" t="s">
        <v>27</v>
      </c>
      <c r="C11" s="69" t="s">
        <v>28</v>
      </c>
      <c r="D11" s="67" t="s">
        <v>33</v>
      </c>
      <c r="E11" s="61">
        <f>'[1]Schnitt'!E14</f>
        <v>188.875</v>
      </c>
      <c r="F11" s="74">
        <f>'[1]Schnitt'!F14</f>
        <v>6044</v>
      </c>
      <c r="G11" s="74">
        <f>'[1]Schnitt'!G14</f>
        <v>32</v>
      </c>
      <c r="H11" s="74">
        <f>'[1]Schnitt'!H14</f>
        <v>859</v>
      </c>
      <c r="I11" s="74">
        <f>'[1]Schnitt'!I14</f>
        <v>258</v>
      </c>
      <c r="J11" s="65">
        <f>IF(E11&gt;=190,0,IF(E11&lt;=190,(190-E11)*0.75))</f>
        <v>0.84375</v>
      </c>
      <c r="K11" s="76">
        <f>'[1]Schnitt'!BJ14</f>
        <v>0</v>
      </c>
      <c r="L11" s="74">
        <f>'[1]Schnitt'!BK14</f>
        <v>0</v>
      </c>
      <c r="M11" s="77">
        <f>'[1]Schnitt'!BL14</f>
        <v>0</v>
      </c>
      <c r="N11" s="77">
        <f>'[1]Schnitt'!BM14</f>
        <v>0</v>
      </c>
    </row>
    <row r="12" spans="1:14" s="12" customFormat="1" ht="20.25">
      <c r="A12" s="62">
        <f t="shared" si="0"/>
        <v>10</v>
      </c>
      <c r="B12" s="69" t="s">
        <v>5</v>
      </c>
      <c r="C12" s="69" t="s">
        <v>10</v>
      </c>
      <c r="D12" s="67" t="s">
        <v>75</v>
      </c>
      <c r="E12" s="61">
        <f>'[1]Schnitt'!E8</f>
        <v>186.9</v>
      </c>
      <c r="F12" s="74">
        <f>'[1]Schnitt'!F8</f>
        <v>3738</v>
      </c>
      <c r="G12" s="74">
        <f>'[1]Schnitt'!G8</f>
        <v>20</v>
      </c>
      <c r="H12" s="74">
        <f>'[1]Schnitt'!H8</f>
        <v>801</v>
      </c>
      <c r="I12" s="74">
        <f>'[1]Schnitt'!I8</f>
        <v>243</v>
      </c>
      <c r="J12" s="65">
        <f>IF(E12&gt;=190,0,IF(E12&lt;=190,(190-E12)*0.75))</f>
        <v>2.3249999999999957</v>
      </c>
      <c r="K12" s="76">
        <f>'[1]Schnitt'!BJ8</f>
        <v>0</v>
      </c>
      <c r="L12" s="74">
        <f>'[1]Schnitt'!BK8</f>
        <v>0</v>
      </c>
      <c r="M12" s="77">
        <f>'[1]Schnitt'!BL8</f>
        <v>0</v>
      </c>
      <c r="N12" s="77">
        <f>'[1]Schnitt'!BM8</f>
        <v>0</v>
      </c>
    </row>
    <row r="13" spans="1:14" s="12" customFormat="1" ht="20.25">
      <c r="A13" s="68">
        <f t="shared" si="0"/>
        <v>11</v>
      </c>
      <c r="B13" s="69" t="s">
        <v>62</v>
      </c>
      <c r="C13" s="69" t="s">
        <v>52</v>
      </c>
      <c r="D13" s="67" t="s">
        <v>77</v>
      </c>
      <c r="E13" s="61">
        <f>'[1]Schnitt'!E50</f>
        <v>185.92307692307693</v>
      </c>
      <c r="F13" s="74">
        <f>'[1]Schnitt'!F50</f>
        <v>9668</v>
      </c>
      <c r="G13" s="74">
        <f>'[1]Schnitt'!G50</f>
        <v>52</v>
      </c>
      <c r="H13" s="74">
        <f>'[1]Schnitt'!H50</f>
        <v>833</v>
      </c>
      <c r="I13" s="74">
        <f>'[1]Schnitt'!I50</f>
        <v>247</v>
      </c>
      <c r="J13" s="65">
        <f>IF(E13&gt;=190,0,IF(E13&lt;=190,(190-E13)*0.75))</f>
        <v>3.0576923076922995</v>
      </c>
      <c r="K13" s="76">
        <f>'[1]Schnitt'!BJ50</f>
        <v>136</v>
      </c>
      <c r="L13" s="74">
        <f>'[1]Schnitt'!BK50</f>
        <v>146</v>
      </c>
      <c r="M13" s="77">
        <f>'[1]Schnitt'!BL50</f>
        <v>210</v>
      </c>
      <c r="N13" s="77">
        <f>'[1]Schnitt'!BM50</f>
        <v>150</v>
      </c>
    </row>
    <row r="14" spans="1:14" s="12" customFormat="1" ht="20.25">
      <c r="A14" s="62">
        <f t="shared" si="0"/>
        <v>12</v>
      </c>
      <c r="B14" s="69" t="s">
        <v>57</v>
      </c>
      <c r="C14" s="69" t="s">
        <v>72</v>
      </c>
      <c r="D14" s="67" t="s">
        <v>75</v>
      </c>
      <c r="E14" s="61">
        <f>'[1]Schnitt'!E61</f>
        <v>185.70833333333334</v>
      </c>
      <c r="F14" s="74">
        <f>'[1]Schnitt'!F61</f>
        <v>4457</v>
      </c>
      <c r="G14" s="74">
        <f>'[1]Schnitt'!G61</f>
        <v>24</v>
      </c>
      <c r="H14" s="74">
        <f>'[1]Schnitt'!H61</f>
        <v>810</v>
      </c>
      <c r="I14" s="74">
        <f>'[1]Schnitt'!I61</f>
        <v>279</v>
      </c>
      <c r="J14" s="65">
        <f>IF(E14&gt;=190,0,IF(E14&lt;=190,(190-E14)*0.75))</f>
        <v>3.218749999999993</v>
      </c>
      <c r="K14" s="76">
        <f>'[1]Schnitt'!BJ61</f>
        <v>200</v>
      </c>
      <c r="L14" s="74">
        <f>'[1]Schnitt'!BK61</f>
        <v>215</v>
      </c>
      <c r="M14" s="77">
        <f>'[1]Schnitt'!BL61</f>
        <v>145</v>
      </c>
      <c r="N14" s="77">
        <f>'[1]Schnitt'!BM61</f>
        <v>163</v>
      </c>
    </row>
    <row r="15" spans="1:14" s="12" customFormat="1" ht="20.25">
      <c r="A15" s="68">
        <f t="shared" si="0"/>
        <v>13</v>
      </c>
      <c r="B15" s="69" t="s">
        <v>4</v>
      </c>
      <c r="C15" s="69" t="s">
        <v>14</v>
      </c>
      <c r="D15" s="67" t="s">
        <v>77</v>
      </c>
      <c r="E15" s="61">
        <f>'[1]Schnitt'!E51</f>
        <v>180.15</v>
      </c>
      <c r="F15" s="74">
        <f>'[1]Schnitt'!F51</f>
        <v>3603</v>
      </c>
      <c r="G15" s="74">
        <f>'[1]Schnitt'!G51</f>
        <v>20</v>
      </c>
      <c r="H15" s="74">
        <f>'[1]Schnitt'!H51</f>
        <v>814</v>
      </c>
      <c r="I15" s="74">
        <f>'[1]Schnitt'!I51</f>
        <v>213</v>
      </c>
      <c r="J15" s="65">
        <f>IF(E15&gt;=190,0,IF(E15&lt;=190,(190-E15)*0.75))</f>
        <v>7.387499999999996</v>
      </c>
      <c r="K15" s="76">
        <f>'[1]Schnitt'!BJ51</f>
        <v>0</v>
      </c>
      <c r="L15" s="74">
        <f>'[1]Schnitt'!BK51</f>
        <v>0</v>
      </c>
      <c r="M15" s="77">
        <f>'[1]Schnitt'!BL51</f>
        <v>0</v>
      </c>
      <c r="N15" s="77">
        <f>'[1]Schnitt'!BM51</f>
        <v>0</v>
      </c>
    </row>
    <row r="16" spans="1:14" s="12" customFormat="1" ht="20.25">
      <c r="A16" s="62">
        <f t="shared" si="0"/>
        <v>14</v>
      </c>
      <c r="B16" s="69" t="s">
        <v>59</v>
      </c>
      <c r="C16" s="69" t="s">
        <v>61</v>
      </c>
      <c r="D16" s="67" t="s">
        <v>56</v>
      </c>
      <c r="E16" s="61">
        <f>'[1]Schnitt'!E56</f>
        <v>177.83333333333334</v>
      </c>
      <c r="F16" s="74">
        <f>'[1]Schnitt'!F56</f>
        <v>8536</v>
      </c>
      <c r="G16" s="74">
        <f>'[1]Schnitt'!G56</f>
        <v>48</v>
      </c>
      <c r="H16" s="74">
        <f>'[1]Schnitt'!H56</f>
        <v>805</v>
      </c>
      <c r="I16" s="74">
        <f>'[1]Schnitt'!I56</f>
        <v>235</v>
      </c>
      <c r="J16" s="65">
        <f>IF(E16&gt;=190,0,IF(E16&lt;=190,(190-E16)*0.75))</f>
        <v>9.124999999999993</v>
      </c>
      <c r="K16" s="76">
        <f>'[1]Schnitt'!BJ56</f>
        <v>159</v>
      </c>
      <c r="L16" s="74">
        <f>'[1]Schnitt'!BK56</f>
        <v>127</v>
      </c>
      <c r="M16" s="77">
        <f>'[1]Schnitt'!BL56</f>
        <v>151</v>
      </c>
      <c r="N16" s="77">
        <f>'[1]Schnitt'!BM56</f>
        <v>176</v>
      </c>
    </row>
    <row r="17" spans="1:14" s="12" customFormat="1" ht="20.25">
      <c r="A17" s="68">
        <f t="shared" si="0"/>
        <v>15</v>
      </c>
      <c r="B17" s="69" t="s">
        <v>63</v>
      </c>
      <c r="C17" s="69" t="s">
        <v>6</v>
      </c>
      <c r="D17" s="73" t="s">
        <v>77</v>
      </c>
      <c r="E17" s="61">
        <f>'[1]Schnitt'!E53</f>
        <v>177.25</v>
      </c>
      <c r="F17" s="74">
        <f>'[1]Schnitt'!F53</f>
        <v>2127</v>
      </c>
      <c r="G17" s="74">
        <f>'[1]Schnitt'!G53</f>
        <v>12</v>
      </c>
      <c r="H17" s="74">
        <f>'[1]Schnitt'!H53</f>
        <v>735</v>
      </c>
      <c r="I17" s="74">
        <f>'[1]Schnitt'!I53</f>
        <v>225</v>
      </c>
      <c r="J17" s="65">
        <f>IF(E17&gt;=190,0,IF(E17&lt;=190,(190-E17)*0.75))</f>
        <v>9.5625</v>
      </c>
      <c r="K17" s="76">
        <f>'[1]Schnitt'!BJ53</f>
        <v>183</v>
      </c>
      <c r="L17" s="74">
        <f>'[1]Schnitt'!BK53</f>
        <v>140</v>
      </c>
      <c r="M17" s="77">
        <f>'[1]Schnitt'!BL53</f>
        <v>221</v>
      </c>
      <c r="N17" s="77">
        <f>'[1]Schnitt'!BM53</f>
        <v>191</v>
      </c>
    </row>
    <row r="18" spans="1:14" s="12" customFormat="1" ht="20.25">
      <c r="A18" s="62">
        <f t="shared" si="0"/>
        <v>16</v>
      </c>
      <c r="B18" s="69" t="s">
        <v>50</v>
      </c>
      <c r="C18" s="69" t="s">
        <v>49</v>
      </c>
      <c r="D18" s="67" t="s">
        <v>34</v>
      </c>
      <c r="E18" s="61">
        <f>'[1]Schnitt'!E44</f>
        <v>176.95</v>
      </c>
      <c r="F18" s="74">
        <f>'[1]Schnitt'!F44</f>
        <v>3539</v>
      </c>
      <c r="G18" s="74">
        <f>'[1]Schnitt'!G44</f>
        <v>20</v>
      </c>
      <c r="H18" s="74">
        <f>'[1]Schnitt'!H44</f>
        <v>817</v>
      </c>
      <c r="I18" s="74">
        <f>'[1]Schnitt'!I44</f>
        <v>266</v>
      </c>
      <c r="J18" s="65">
        <f>IF(E18&gt;=190,0,IF(E18&lt;=190,(190-E18)*0.75))</f>
        <v>9.787500000000009</v>
      </c>
      <c r="K18" s="76">
        <f>'[1]Schnitt'!BJ44</f>
        <v>132</v>
      </c>
      <c r="L18" s="74">
        <f>'[1]Schnitt'!BK44</f>
        <v>186</v>
      </c>
      <c r="M18" s="77">
        <f>'[1]Schnitt'!BL44</f>
        <v>172</v>
      </c>
      <c r="N18" s="77">
        <f>'[1]Schnitt'!BM44</f>
        <v>134</v>
      </c>
    </row>
    <row r="19" spans="1:14" s="24" customFormat="1" ht="20.25">
      <c r="A19" s="68">
        <f t="shared" si="0"/>
        <v>17</v>
      </c>
      <c r="B19" s="69" t="s">
        <v>44</v>
      </c>
      <c r="C19" s="69" t="s">
        <v>45</v>
      </c>
      <c r="D19" s="67" t="s">
        <v>75</v>
      </c>
      <c r="E19" s="61">
        <f>'[1]Schnitt'!E35</f>
        <v>176.45833333333334</v>
      </c>
      <c r="F19" s="74">
        <f>'[1]Schnitt'!F35</f>
        <v>4235</v>
      </c>
      <c r="G19" s="74">
        <f>'[1]Schnitt'!G35</f>
        <v>24</v>
      </c>
      <c r="H19" s="74">
        <f>'[1]Schnitt'!H35</f>
        <v>763</v>
      </c>
      <c r="I19" s="74">
        <f>'[1]Schnitt'!I35</f>
        <v>236</v>
      </c>
      <c r="J19" s="65">
        <f>IF(E19&gt;=190,0,IF(E19&lt;=190,(190-E19)*0.75))</f>
        <v>10.156249999999993</v>
      </c>
      <c r="K19" s="76">
        <f>'[1]Schnitt'!BJ35</f>
        <v>0</v>
      </c>
      <c r="L19" s="74">
        <f>'[1]Schnitt'!BK35</f>
        <v>0</v>
      </c>
      <c r="M19" s="77">
        <f>'[1]Schnitt'!BL35</f>
        <v>0</v>
      </c>
      <c r="N19" s="77">
        <f>'[1]Schnitt'!BM35</f>
        <v>0</v>
      </c>
    </row>
    <row r="20" spans="1:14" s="12" customFormat="1" ht="20.25">
      <c r="A20" s="62">
        <f t="shared" si="0"/>
        <v>18</v>
      </c>
      <c r="B20" s="69" t="s">
        <v>59</v>
      </c>
      <c r="C20" s="70" t="s">
        <v>58</v>
      </c>
      <c r="D20" s="67" t="s">
        <v>56</v>
      </c>
      <c r="E20" s="61">
        <f>'[1]Schnitt'!E55</f>
        <v>174.46428571428572</v>
      </c>
      <c r="F20" s="74">
        <f>'[1]Schnitt'!F55</f>
        <v>9770</v>
      </c>
      <c r="G20" s="74">
        <f>'[1]Schnitt'!G55</f>
        <v>56</v>
      </c>
      <c r="H20" s="74">
        <f>'[1]Schnitt'!H55</f>
        <v>763</v>
      </c>
      <c r="I20" s="74">
        <f>'[1]Schnitt'!I55</f>
        <v>247</v>
      </c>
      <c r="J20" s="65">
        <f>IF(E20&gt;=190,0,IF(E20&lt;=190,(190-E20)*0.75))</f>
        <v>11.651785714285708</v>
      </c>
      <c r="K20" s="76">
        <f>'[1]Schnitt'!BJ55</f>
        <v>153</v>
      </c>
      <c r="L20" s="74">
        <f>'[1]Schnitt'!BK55</f>
        <v>166</v>
      </c>
      <c r="M20" s="77">
        <f>'[1]Schnitt'!BL55</f>
        <v>205</v>
      </c>
      <c r="N20" s="77">
        <f>'[1]Schnitt'!BM55</f>
        <v>172</v>
      </c>
    </row>
    <row r="21" spans="1:14" s="24" customFormat="1" ht="20.25">
      <c r="A21" s="68">
        <f t="shared" si="0"/>
        <v>19</v>
      </c>
      <c r="B21" s="69" t="s">
        <v>91</v>
      </c>
      <c r="C21" s="70" t="s">
        <v>13</v>
      </c>
      <c r="D21" s="67" t="s">
        <v>34</v>
      </c>
      <c r="E21" s="61">
        <f>'[1]Schnitt'!E34</f>
        <v>169.625</v>
      </c>
      <c r="F21" s="74">
        <f>'[1]Schnitt'!F34</f>
        <v>1357</v>
      </c>
      <c r="G21" s="74">
        <f>'[1]Schnitt'!G34</f>
        <v>8</v>
      </c>
      <c r="H21" s="74">
        <f>'[1]Schnitt'!H34</f>
        <v>680</v>
      </c>
      <c r="I21" s="74">
        <f>'[1]Schnitt'!I34</f>
        <v>190</v>
      </c>
      <c r="J21" s="65">
        <f>IF(E21&gt;=190,0,IF(E21&lt;=190,(190-E21)*0.75))</f>
        <v>15.28125</v>
      </c>
      <c r="K21" s="76">
        <f>'[1]Schnitt'!BJ34</f>
        <v>0</v>
      </c>
      <c r="L21" s="74">
        <f>'[1]Schnitt'!BK34</f>
        <v>0</v>
      </c>
      <c r="M21" s="77">
        <f>'[1]Schnitt'!BL34</f>
        <v>0</v>
      </c>
      <c r="N21" s="77">
        <f>'[1]Schnitt'!BM34</f>
        <v>0</v>
      </c>
    </row>
    <row r="22" spans="1:14" ht="20.25">
      <c r="A22" s="62">
        <f t="shared" si="0"/>
        <v>20</v>
      </c>
      <c r="B22" s="69" t="s">
        <v>40</v>
      </c>
      <c r="C22" s="69" t="s">
        <v>42</v>
      </c>
      <c r="D22" s="67" t="s">
        <v>75</v>
      </c>
      <c r="E22" s="61">
        <f>'[1]Schnitt'!E23</f>
        <v>169.5</v>
      </c>
      <c r="F22" s="74">
        <f>'[1]Schnitt'!F23</f>
        <v>1356</v>
      </c>
      <c r="G22" s="74">
        <f>'[1]Schnitt'!G23</f>
        <v>8</v>
      </c>
      <c r="H22" s="74">
        <f>'[1]Schnitt'!H23</f>
        <v>683</v>
      </c>
      <c r="I22" s="74">
        <f>'[1]Schnitt'!I23</f>
        <v>192</v>
      </c>
      <c r="J22" s="65">
        <f>IF(E22&gt;=190,0,IF(E22&lt;=190,(190-E22)*0.75))</f>
        <v>15.375</v>
      </c>
      <c r="K22" s="76">
        <f>'[1]Schnitt'!BJ23</f>
        <v>0</v>
      </c>
      <c r="L22" s="74">
        <f>'[1]Schnitt'!BK23</f>
        <v>0</v>
      </c>
      <c r="M22" s="77">
        <f>'[1]Schnitt'!BL23</f>
        <v>0</v>
      </c>
      <c r="N22" s="77">
        <f>'[1]Schnitt'!BM23</f>
        <v>0</v>
      </c>
    </row>
    <row r="23" spans="1:14" s="12" customFormat="1" ht="20.25">
      <c r="A23" s="68">
        <f t="shared" si="0"/>
        <v>21</v>
      </c>
      <c r="B23" s="69" t="s">
        <v>53</v>
      </c>
      <c r="C23" s="69" t="s">
        <v>51</v>
      </c>
      <c r="D23" s="67" t="s">
        <v>33</v>
      </c>
      <c r="E23" s="61">
        <f>'[1]Schnitt'!E17</f>
        <v>168.61111111111111</v>
      </c>
      <c r="F23" s="74">
        <f>'[1]Schnitt'!F17</f>
        <v>6070</v>
      </c>
      <c r="G23" s="74">
        <f>'[1]Schnitt'!G17</f>
        <v>36</v>
      </c>
      <c r="H23" s="74">
        <f>'[1]Schnitt'!H17</f>
        <v>770</v>
      </c>
      <c r="I23" s="74">
        <f>'[1]Schnitt'!I17</f>
        <v>233</v>
      </c>
      <c r="J23" s="65">
        <f>IF(E23&gt;=190,0,IF(E23&lt;=190,(190-E23)*0.75))</f>
        <v>16.041666666666664</v>
      </c>
      <c r="K23" s="76">
        <f>'[1]Schnitt'!BJ17</f>
        <v>207</v>
      </c>
      <c r="L23" s="74">
        <f>'[1]Schnitt'!BK17</f>
        <v>134</v>
      </c>
      <c r="M23" s="77">
        <f>'[1]Schnitt'!BL17</f>
        <v>181</v>
      </c>
      <c r="N23" s="77">
        <f>'[1]Schnitt'!BM17</f>
        <v>161</v>
      </c>
    </row>
    <row r="24" spans="1:14" s="12" customFormat="1" ht="20.25">
      <c r="A24" s="62">
        <f t="shared" si="0"/>
        <v>22</v>
      </c>
      <c r="B24" s="69" t="s">
        <v>95</v>
      </c>
      <c r="C24" s="69" t="s">
        <v>7</v>
      </c>
      <c r="D24" s="67" t="s">
        <v>75</v>
      </c>
      <c r="E24" s="61">
        <f>'[1]Schnitt'!E57</f>
        <v>165.5</v>
      </c>
      <c r="F24" s="74">
        <f>'[1]Schnitt'!F57</f>
        <v>1324</v>
      </c>
      <c r="G24" s="74">
        <f>'[1]Schnitt'!G57</f>
        <v>8</v>
      </c>
      <c r="H24" s="74">
        <f>'[1]Schnitt'!H57</f>
        <v>709</v>
      </c>
      <c r="I24" s="74">
        <f>'[1]Schnitt'!I57</f>
        <v>214</v>
      </c>
      <c r="J24" s="65">
        <f>IF(E24&gt;=190,0,IF(E24&lt;=190,(190-E24)*0.75))</f>
        <v>18.375</v>
      </c>
      <c r="K24" s="76">
        <f>'[1]Schnitt'!BJ57</f>
        <v>0</v>
      </c>
      <c r="L24" s="74">
        <f>'[1]Schnitt'!BK57</f>
        <v>0</v>
      </c>
      <c r="M24" s="77">
        <f>'[1]Schnitt'!BL57</f>
        <v>0</v>
      </c>
      <c r="N24" s="77">
        <f>'[1]Schnitt'!BM57</f>
        <v>0</v>
      </c>
    </row>
    <row r="25" spans="1:14" s="12" customFormat="1" ht="20.25">
      <c r="A25" s="68">
        <f t="shared" si="0"/>
        <v>23</v>
      </c>
      <c r="B25" s="69" t="s">
        <v>37</v>
      </c>
      <c r="C25" s="69" t="s">
        <v>38</v>
      </c>
      <c r="D25" s="67" t="s">
        <v>34</v>
      </c>
      <c r="E25" s="61">
        <f>'[1]Schnitt'!E40</f>
        <v>150.4375</v>
      </c>
      <c r="F25" s="74">
        <f>'[1]Schnitt'!F40</f>
        <v>7221</v>
      </c>
      <c r="G25" s="74">
        <f>'[1]Schnitt'!G40</f>
        <v>48</v>
      </c>
      <c r="H25" s="74">
        <f>'[1]Schnitt'!H40</f>
        <v>692</v>
      </c>
      <c r="I25" s="74">
        <f>'[1]Schnitt'!I40</f>
        <v>198</v>
      </c>
      <c r="J25" s="65">
        <f>IF(E25&gt;=190,0,IF(E25&lt;=190,(190-E25)*0.75))</f>
        <v>29.671875</v>
      </c>
      <c r="K25" s="76">
        <f>'[1]Schnitt'!BJ40</f>
        <v>157</v>
      </c>
      <c r="L25" s="74">
        <f>'[1]Schnitt'!BK40</f>
        <v>178</v>
      </c>
      <c r="M25" s="77">
        <f>'[1]Schnitt'!BL40</f>
        <v>135</v>
      </c>
      <c r="N25" s="77">
        <f>'[1]Schnitt'!BM40</f>
        <v>134</v>
      </c>
    </row>
    <row r="26" spans="1:14" ht="20.25">
      <c r="A26" s="62">
        <f t="shared" si="0"/>
        <v>24</v>
      </c>
      <c r="B26" s="69" t="s">
        <v>59</v>
      </c>
      <c r="C26" s="69" t="s">
        <v>60</v>
      </c>
      <c r="D26" s="67" t="s">
        <v>56</v>
      </c>
      <c r="E26" s="61">
        <f>'[1]Schnitt'!E54</f>
        <v>142.6346153846154</v>
      </c>
      <c r="F26" s="74">
        <f>'[1]Schnitt'!F54</f>
        <v>7417</v>
      </c>
      <c r="G26" s="74">
        <f>'[1]Schnitt'!G54</f>
        <v>52</v>
      </c>
      <c r="H26" s="74">
        <f>'[1]Schnitt'!H54</f>
        <v>631</v>
      </c>
      <c r="I26" s="74">
        <f>'[1]Schnitt'!I54</f>
        <v>189</v>
      </c>
      <c r="J26" s="65">
        <f>IF(E26&gt;=190,0,IF(E26&lt;=190,(190-E26)*0.75))</f>
        <v>35.52403846153846</v>
      </c>
      <c r="K26" s="76">
        <f>'[1]Schnitt'!BJ54</f>
        <v>145</v>
      </c>
      <c r="L26" s="74">
        <f>'[1]Schnitt'!BK54</f>
        <v>113</v>
      </c>
      <c r="M26" s="77">
        <f>'[1]Schnitt'!BL54</f>
        <v>121</v>
      </c>
      <c r="N26" s="77">
        <f>'[1]Schnitt'!BM54</f>
        <v>136</v>
      </c>
    </row>
    <row r="27" spans="1:14" s="24" customFormat="1" ht="20.25">
      <c r="A27" s="68">
        <f t="shared" si="0"/>
        <v>25</v>
      </c>
      <c r="B27" s="69" t="s">
        <v>64</v>
      </c>
      <c r="C27" s="69" t="s">
        <v>54</v>
      </c>
      <c r="D27" s="67" t="s">
        <v>34</v>
      </c>
      <c r="E27" s="61">
        <f>'[1]Schnitt'!E6</f>
        <v>137.35714285714286</v>
      </c>
      <c r="F27" s="74">
        <f>'[1]Schnitt'!F6</f>
        <v>3846</v>
      </c>
      <c r="G27" s="74">
        <f>'[1]Schnitt'!G6</f>
        <v>28</v>
      </c>
      <c r="H27" s="74">
        <f>'[1]Schnitt'!H6</f>
        <v>613</v>
      </c>
      <c r="I27" s="74">
        <f>'[1]Schnitt'!I6</f>
        <v>180</v>
      </c>
      <c r="J27" s="65">
        <f>IF(E27&gt;=190,0,IF(E27&lt;=190,(190-E27)*0.75))</f>
        <v>39.482142857142854</v>
      </c>
      <c r="K27" s="76">
        <f>'[1]Schnitt'!BJ6</f>
        <v>0</v>
      </c>
      <c r="L27" s="74">
        <f>'[1]Schnitt'!BK6</f>
        <v>0</v>
      </c>
      <c r="M27" s="77">
        <f>'[1]Schnitt'!BL6</f>
        <v>0</v>
      </c>
      <c r="N27" s="77">
        <f>'[1]Schnitt'!BM6</f>
        <v>0</v>
      </c>
    </row>
    <row r="28" spans="1:14" s="12" customFormat="1" ht="20.25">
      <c r="A28" s="62">
        <f t="shared" si="0"/>
        <v>26</v>
      </c>
      <c r="B28" s="69" t="s">
        <v>67</v>
      </c>
      <c r="C28" s="69" t="s">
        <v>73</v>
      </c>
      <c r="D28" s="67" t="s">
        <v>34</v>
      </c>
      <c r="E28" s="61">
        <f>'[1]Schnitt'!E39</f>
        <v>134.73076923076923</v>
      </c>
      <c r="F28" s="74">
        <f>'[1]Schnitt'!F39</f>
        <v>3503</v>
      </c>
      <c r="G28" s="74">
        <f>'[1]Schnitt'!G39</f>
        <v>26</v>
      </c>
      <c r="H28" s="74">
        <f>'[1]Schnitt'!H39</f>
        <v>601</v>
      </c>
      <c r="I28" s="74">
        <f>'[1]Schnitt'!I39</f>
        <v>178</v>
      </c>
      <c r="J28" s="65">
        <f>IF(E28&gt;=190,0,IF(E28&lt;=190,(190-E28)*0.75))</f>
        <v>41.45192307692308</v>
      </c>
      <c r="K28" s="76">
        <f>'[1]Schnitt'!BJ39</f>
        <v>0</v>
      </c>
      <c r="L28" s="74">
        <f>'[1]Schnitt'!BK39</f>
        <v>0</v>
      </c>
      <c r="M28" s="77">
        <f>'[1]Schnitt'!BL39</f>
        <v>0</v>
      </c>
      <c r="N28" s="77">
        <f>'[1]Schnitt'!BM39</f>
        <v>0</v>
      </c>
    </row>
    <row r="29" spans="1:14" s="12" customFormat="1" ht="20.25">
      <c r="A29" s="68">
        <f t="shared" si="0"/>
        <v>27</v>
      </c>
      <c r="B29" s="69" t="s">
        <v>69</v>
      </c>
      <c r="C29" s="69" t="s">
        <v>70</v>
      </c>
      <c r="D29" s="67" t="s">
        <v>75</v>
      </c>
      <c r="E29" s="61">
        <f>'[1]Schnitt'!E59</f>
        <v>134.125</v>
      </c>
      <c r="F29" s="74">
        <f>'[1]Schnitt'!F59</f>
        <v>1073</v>
      </c>
      <c r="G29" s="74">
        <f>'[1]Schnitt'!G59</f>
        <v>8</v>
      </c>
      <c r="H29" s="74">
        <f>'[1]Schnitt'!H59</f>
        <v>544</v>
      </c>
      <c r="I29" s="74">
        <f>'[1]Schnitt'!I59</f>
        <v>166</v>
      </c>
      <c r="J29" s="65">
        <f>IF(E29&gt;=190,0,IF(E29&lt;=190,(190-E29)*0.75))</f>
        <v>41.90625</v>
      </c>
      <c r="K29" s="76">
        <f>'[1]Schnitt'!BJ59</f>
        <v>0</v>
      </c>
      <c r="L29" s="74">
        <f>'[1]Schnitt'!BK59</f>
        <v>0</v>
      </c>
      <c r="M29" s="77">
        <f>'[1]Schnitt'!BL59</f>
        <v>0</v>
      </c>
      <c r="N29" s="77">
        <f>'[1]Schnitt'!BM59</f>
        <v>0</v>
      </c>
    </row>
    <row r="30" spans="1:14" s="24" customFormat="1" ht="20.25">
      <c r="A30" s="62">
        <f t="shared" si="0"/>
        <v>28</v>
      </c>
      <c r="B30" s="69" t="s">
        <v>65</v>
      </c>
      <c r="C30" s="69" t="s">
        <v>66</v>
      </c>
      <c r="D30" s="71" t="s">
        <v>77</v>
      </c>
      <c r="E30" s="61">
        <f>'[1]Schnitt'!E33</f>
        <v>131.75</v>
      </c>
      <c r="F30" s="74">
        <f>'[1]Schnitt'!F33</f>
        <v>527</v>
      </c>
      <c r="G30" s="74">
        <f>'[1]Schnitt'!G33</f>
        <v>4</v>
      </c>
      <c r="H30" s="74">
        <f>'[1]Schnitt'!H33</f>
        <v>527</v>
      </c>
      <c r="I30" s="74">
        <f>'[1]Schnitt'!I33</f>
        <v>155</v>
      </c>
      <c r="J30" s="65">
        <f>IF(E30&gt;=190,0,IF(E30&lt;=190,(190-E30)*0.75))</f>
        <v>43.6875</v>
      </c>
      <c r="K30" s="76">
        <f>'[1]Schnitt'!BJ33</f>
        <v>0</v>
      </c>
      <c r="L30" s="74">
        <f>'[1]Schnitt'!BK33</f>
        <v>0</v>
      </c>
      <c r="M30" s="77">
        <f>'[1]Schnitt'!BL33</f>
        <v>0</v>
      </c>
      <c r="N30" s="77">
        <f>'[1]Schnitt'!BM33</f>
        <v>0</v>
      </c>
    </row>
    <row r="31" spans="1:14" ht="20.25">
      <c r="A31" s="68">
        <f t="shared" si="0"/>
        <v>29</v>
      </c>
      <c r="B31" s="69" t="s">
        <v>74</v>
      </c>
      <c r="C31" s="69" t="s">
        <v>82</v>
      </c>
      <c r="D31" s="67" t="s">
        <v>34</v>
      </c>
      <c r="E31" s="61">
        <f>'[1]Schnitt'!E43</f>
        <v>112.06060606060606</v>
      </c>
      <c r="F31" s="74">
        <f>'[1]Schnitt'!F43</f>
        <v>3698</v>
      </c>
      <c r="G31" s="74">
        <f>'[1]Schnitt'!G43</f>
        <v>33</v>
      </c>
      <c r="H31" s="74">
        <f>'[1]Schnitt'!H43</f>
        <v>485</v>
      </c>
      <c r="I31" s="74">
        <f>'[1]Schnitt'!I43</f>
        <v>150</v>
      </c>
      <c r="J31" s="65">
        <v>50</v>
      </c>
      <c r="K31" s="76">
        <f>'[1]Schnitt'!BJ43</f>
        <v>114</v>
      </c>
      <c r="L31" s="74">
        <f>'[1]Schnitt'!BK43</f>
        <v>106</v>
      </c>
      <c r="M31" s="77">
        <f>'[1]Schnitt'!BL43</f>
        <v>127</v>
      </c>
      <c r="N31" s="77">
        <f>'[1]Schnitt'!BM43</f>
        <v>89</v>
      </c>
    </row>
    <row r="45" ht="12.75">
      <c r="I45" t="s">
        <v>32</v>
      </c>
    </row>
  </sheetData>
  <sheetProtection/>
  <mergeCells count="1">
    <mergeCell ref="K1:N1"/>
  </mergeCells>
  <printOptions/>
  <pageMargins left="1.0236220472440944" right="0.15748031496062992" top="0.1968503937007874" bottom="0" header="0.1968503937007874" footer="0.1574803149606299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2014-05-08T17:09:27Z</cp:lastPrinted>
  <dcterms:created xsi:type="dcterms:W3CDTF">1996-10-17T05:27:31Z</dcterms:created>
  <dcterms:modified xsi:type="dcterms:W3CDTF">2014-05-08T17:10:26Z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