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activeTab="2"/>
  </bookViews>
  <sheets>
    <sheet name="Gesamttabelle" sheetId="1" r:id="rId1"/>
    <sheet name="Spieltag 6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6'!$A$1:$Q$170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6'!#REF!</definedName>
  </definedNames>
  <calcPr fullCalcOnLoad="1"/>
</workbook>
</file>

<file path=xl/sharedStrings.xml><?xml version="1.0" encoding="utf-8"?>
<sst xmlns="http://schemas.openxmlformats.org/spreadsheetml/2006/main" count="383" uniqueCount="120">
  <si>
    <t>Spieltag 6</t>
  </si>
  <si>
    <t>Wetzlar</t>
  </si>
  <si>
    <t>Tagesschnitt</t>
  </si>
  <si>
    <t>Gesamtschnitt</t>
  </si>
  <si>
    <t>H.Spiel</t>
  </si>
  <si>
    <t>Name</t>
  </si>
  <si>
    <t>Sp</t>
  </si>
  <si>
    <t>Pin</t>
  </si>
  <si>
    <t>Ergebnis</t>
  </si>
  <si>
    <t>Andreas,Opper</t>
  </si>
  <si>
    <t>Klaus-Uwe,Lischka</t>
  </si>
  <si>
    <t>Dennis,Hübner</t>
  </si>
  <si>
    <t>Danny,Berardi</t>
  </si>
  <si>
    <t>Richard,Trendel</t>
  </si>
  <si>
    <t>Michael,Kiefer</t>
  </si>
  <si>
    <t>Wolfgang,Emmerich</t>
  </si>
  <si>
    <t>Dirk,Heller</t>
  </si>
  <si>
    <t>Rene,Bigall</t>
  </si>
  <si>
    <t>Gerhard,Walter</t>
  </si>
  <si>
    <t>Ulrich,Stock</t>
  </si>
  <si>
    <t>Bertram,Gilbert</t>
  </si>
  <si>
    <t>Wolfgang,Hüllenhütter</t>
  </si>
  <si>
    <t>Hartmut,Braun</t>
  </si>
  <si>
    <t>Thomas,Buskowiak</t>
  </si>
  <si>
    <t>Thilo,Hospe</t>
  </si>
  <si>
    <t>Christian,Schüler</t>
  </si>
  <si>
    <t>Rolf,Hübner</t>
  </si>
  <si>
    <t>Marcel,Bigall</t>
  </si>
  <si>
    <t>Curd,Rogat</t>
  </si>
  <si>
    <t>Thorsten,Stapf</t>
  </si>
  <si>
    <t>Tim,Bohrmann</t>
  </si>
  <si>
    <t>Michael,Opper</t>
  </si>
  <si>
    <t>Wolfgang,Schwarz</t>
  </si>
  <si>
    <t>Heinz,Spot</t>
  </si>
  <si>
    <t>Ludwig,Scheuermann</t>
  </si>
  <si>
    <t>Roland,Flassig</t>
  </si>
  <si>
    <t>Damian,Machura</t>
  </si>
  <si>
    <t>Volker,Bigall</t>
  </si>
  <si>
    <t>Hans-Jürgen,Thomas</t>
  </si>
  <si>
    <t>Horst,Elsenberger</t>
  </si>
  <si>
    <t>Thomas,Feller</t>
  </si>
  <si>
    <t>Roland,Herrmann</t>
  </si>
  <si>
    <t>Thomas,Herzog</t>
  </si>
  <si>
    <t>Gerald,Wiesner</t>
  </si>
  <si>
    <t>Thomas,Fischer</t>
  </si>
  <si>
    <t>Terence,Smith</t>
  </si>
  <si>
    <t>Dietmar,Hahn</t>
  </si>
  <si>
    <t>Jochen,Müller</t>
  </si>
  <si>
    <t>Benjamin,Thomas</t>
  </si>
  <si>
    <t>René,Rabenseifener</t>
  </si>
  <si>
    <t>Michael,Zander</t>
  </si>
  <si>
    <t>Lothar,Mand</t>
  </si>
  <si>
    <t>Mario,Hofmann</t>
  </si>
  <si>
    <t>Christian,Stolz</t>
  </si>
  <si>
    <t>Peter,Scholdra</t>
  </si>
  <si>
    <t>Volker,Schneider</t>
  </si>
  <si>
    <t>Thomas,Tragbar</t>
  </si>
  <si>
    <t>Udo,Neldner</t>
  </si>
  <si>
    <t>Benjamin,Kessler</t>
  </si>
  <si>
    <t>Stefan,Mazzon</t>
  </si>
  <si>
    <t>Robert,Triesch</t>
  </si>
  <si>
    <t>Djamel,Cheklal</t>
  </si>
  <si>
    <t>Werner,Kallup</t>
  </si>
  <si>
    <t xml:space="preserve"> </t>
  </si>
  <si>
    <t>6.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</si>
  <si>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</si>
  <si>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</si>
  <si>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</si>
  <si>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</si>
  <si>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</si>
  <si>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</si>
  <si>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</si>
  <si>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</si>
  <si>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</si>
  <si>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</si>
  <si>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</si>
  <si>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</si>
  <si>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</si>
  <si>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</si>
  <si>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</si>
  <si>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</si>
  <si>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Spiele</t>
  </si>
  <si>
    <t>Schnitt</t>
  </si>
  <si>
    <t>Regionalliga 2 Hessen</t>
  </si>
  <si>
    <t>Team</t>
  </si>
  <si>
    <t>Pins</t>
  </si>
  <si>
    <t>B.pkt</t>
  </si>
  <si>
    <t>Ges_Pkt</t>
  </si>
  <si>
    <t>D_Schnitt</t>
  </si>
  <si>
    <t>Summe von sorttag</t>
  </si>
  <si>
    <t>BC 83 Kelsterbach 1</t>
  </si>
  <si>
    <t>BC Wiesbaden 1</t>
  </si>
  <si>
    <t>BSV Oberrad 1</t>
  </si>
  <si>
    <t xml:space="preserve">FSV Frankfurt 1 </t>
  </si>
  <si>
    <t xml:space="preserve">Finale Kassel 2 </t>
  </si>
  <si>
    <t xml:space="preserve">BC Cosmos Wiesbaden </t>
  </si>
  <si>
    <t>SW Friedberg 1</t>
  </si>
  <si>
    <t>BC Gießen 2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</si>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</sst>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0;[Red]\-0"/>
    <numFmt numFmtId="168" formatCode="_-* #,##0.0\ _€_-;\-* #,##0.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32" borderId="1" applyNumberFormat="0" applyAlignment="0" applyProtection="0"/>
    <xf numFmtId="0" fontId="10" fillId="33" borderId="2" applyNumberFormat="0" applyAlignment="0" applyProtection="0"/>
    <xf numFmtId="0" fontId="42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34" borderId="3" applyNumberFormat="0" applyAlignment="0" applyProtection="0"/>
    <xf numFmtId="0" fontId="9" fillId="35" borderId="4" applyNumberFormat="0" applyAlignment="0" applyProtection="0"/>
    <xf numFmtId="0" fontId="44" fillId="0" borderId="5" applyNumberFormat="0" applyFill="0" applyAlignment="0" applyProtection="0"/>
    <xf numFmtId="0" fontId="16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46" fillId="36" borderId="0" applyNumberFormat="0" applyBorder="0" applyAlignment="0" applyProtection="0"/>
    <xf numFmtId="0" fontId="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8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44" borderId="13" applyNumberFormat="0" applyAlignment="0" applyProtection="0"/>
    <xf numFmtId="0" fontId="57" fillId="44" borderId="13" applyNumberFormat="0" applyAlignment="0" applyProtection="0"/>
  </cellStyleXfs>
  <cellXfs count="113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18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18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18" fillId="0" borderId="0" xfId="73">
      <alignment/>
      <protection/>
    </xf>
    <xf numFmtId="0" fontId="58" fillId="0" borderId="0" xfId="73" applyFont="1">
      <alignment/>
      <protection/>
    </xf>
    <xf numFmtId="0" fontId="59" fillId="0" borderId="0" xfId="73" applyFont="1" applyAlignment="1">
      <alignment horizontal="center"/>
      <protection/>
    </xf>
    <xf numFmtId="0" fontId="60" fillId="0" borderId="0" xfId="73" applyFont="1" applyAlignment="1">
      <alignment horizontal="center"/>
      <protection/>
    </xf>
    <xf numFmtId="164" fontId="59" fillId="0" borderId="0" xfId="50" applyNumberFormat="1" applyFont="1" applyAlignment="1">
      <alignment horizontal="center"/>
    </xf>
    <xf numFmtId="2" fontId="59" fillId="0" borderId="0" xfId="73" applyNumberFormat="1" applyFont="1">
      <alignment/>
      <protection/>
    </xf>
    <xf numFmtId="43" fontId="58" fillId="0" borderId="0" xfId="64" applyFont="1" applyAlignment="1">
      <alignment/>
    </xf>
    <xf numFmtId="2" fontId="59" fillId="0" borderId="0" xfId="50" applyNumberFormat="1" applyFont="1" applyAlignment="1">
      <alignment horizontal="center"/>
    </xf>
    <xf numFmtId="0" fontId="59" fillId="0" borderId="0" xfId="73" applyFont="1">
      <alignment/>
      <protection/>
    </xf>
    <xf numFmtId="0" fontId="61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18" fillId="0" borderId="0" xfId="73" applyAlignment="1">
      <alignment horizontal="center" textRotation="90"/>
      <protection/>
    </xf>
    <xf numFmtId="0" fontId="18" fillId="0" borderId="0" xfId="73" applyAlignment="1">
      <alignment textRotation="90"/>
      <protection/>
    </xf>
    <xf numFmtId="0" fontId="18" fillId="0" borderId="0" xfId="73" applyNumberFormat="1" applyAlignment="1">
      <alignment horizontal="center"/>
      <protection/>
    </xf>
    <xf numFmtId="0" fontId="18" fillId="0" borderId="0" xfId="73" applyNumberFormat="1">
      <alignment/>
      <protection/>
    </xf>
    <xf numFmtId="0" fontId="29" fillId="0" borderId="0" xfId="72" applyFont="1" applyBorder="1" applyAlignment="1" applyProtection="1">
      <alignment horizontal="center" vertical="top"/>
      <protection/>
    </xf>
    <xf numFmtId="0" fontId="30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29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vertical="center"/>
      <protection/>
    </xf>
    <xf numFmtId="0" fontId="18" fillId="0" borderId="0" xfId="72" applyBorder="1" applyProtection="1">
      <alignment/>
      <protection/>
    </xf>
    <xf numFmtId="0" fontId="22" fillId="0" borderId="0" xfId="72" applyFont="1" applyBorder="1" applyProtection="1">
      <alignment/>
      <protection/>
    </xf>
    <xf numFmtId="0" fontId="18" fillId="0" borderId="0" xfId="72" applyBorder="1" applyAlignment="1" applyProtection="1">
      <alignment horizontal="center"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18" fillId="0" borderId="14" xfId="72" applyBorder="1" applyAlignment="1" applyProtection="1">
      <alignment horizontal="center"/>
      <protection/>
    </xf>
    <xf numFmtId="0" fontId="18" fillId="0" borderId="15" xfId="72" applyBorder="1" applyAlignment="1" applyProtection="1">
      <alignment horizontal="center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31" fillId="0" borderId="16" xfId="72" applyFont="1" applyBorder="1" applyAlignment="1" applyProtection="1">
      <alignment horizontal="center" textRotation="90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31" fillId="0" borderId="17" xfId="72" applyFont="1" applyBorder="1" applyAlignment="1" applyProtection="1">
      <alignment horizontal="center" textRotation="90"/>
      <protection/>
    </xf>
    <xf numFmtId="0" fontId="31" fillId="45" borderId="16" xfId="72" applyFont="1" applyFill="1" applyBorder="1" applyAlignment="1" applyProtection="1">
      <alignment horizontal="center"/>
      <protection/>
    </xf>
    <xf numFmtId="0" fontId="31" fillId="45" borderId="14" xfId="72" applyFont="1" applyFill="1" applyBorder="1" applyAlignment="1" applyProtection="1">
      <alignment horizontal="right"/>
      <protection locked="0"/>
    </xf>
    <xf numFmtId="0" fontId="31" fillId="45" borderId="15" xfId="72" applyFont="1" applyFill="1" applyBorder="1" applyAlignment="1" applyProtection="1">
      <alignment horizontal="right"/>
      <protection locked="0"/>
    </xf>
    <xf numFmtId="0" fontId="18" fillId="0" borderId="14" xfId="72" applyFont="1" applyFill="1" applyBorder="1" applyProtection="1">
      <alignment/>
      <protection/>
    </xf>
    <xf numFmtId="0" fontId="18" fillId="0" borderId="14" xfId="72" applyFont="1" applyFill="1" applyBorder="1" applyAlignment="1" applyProtection="1">
      <alignment horizontal="center"/>
      <protection/>
    </xf>
    <xf numFmtId="166" fontId="32" fillId="3" borderId="15" xfId="72" applyNumberFormat="1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left"/>
      <protection/>
    </xf>
    <xf numFmtId="167" fontId="33" fillId="46" borderId="18" xfId="72" applyNumberFormat="1" applyFont="1" applyFill="1" applyBorder="1" applyAlignment="1" applyProtection="1">
      <alignment horizontal="center" vertical="center"/>
      <protection locked="0"/>
    </xf>
    <xf numFmtId="167" fontId="33" fillId="46" borderId="17" xfId="72" applyNumberFormat="1" applyFont="1" applyFill="1" applyBorder="1" applyAlignment="1" applyProtection="1">
      <alignment horizontal="center" vertical="center"/>
      <protection locked="0"/>
    </xf>
    <xf numFmtId="0" fontId="33" fillId="46" borderId="14" xfId="72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center" vertical="center"/>
      <protection/>
    </xf>
    <xf numFmtId="0" fontId="18" fillId="0" borderId="14" xfId="72" applyFill="1" applyBorder="1" applyAlignment="1" applyProtection="1">
      <alignment horizontal="center"/>
      <protection/>
    </xf>
    <xf numFmtId="167" fontId="33" fillId="46" borderId="19" xfId="72" applyNumberFormat="1" applyFont="1" applyFill="1" applyBorder="1" applyAlignment="1" applyProtection="1">
      <alignment horizontal="center" vertical="center"/>
      <protection locked="0"/>
    </xf>
    <xf numFmtId="167" fontId="33" fillId="46" borderId="14" xfId="72" applyNumberFormat="1" applyFont="1" applyFill="1" applyBorder="1" applyAlignment="1" applyProtection="1">
      <alignment horizontal="center" vertical="center"/>
      <protection locked="0"/>
    </xf>
    <xf numFmtId="167" fontId="33" fillId="46" borderId="20" xfId="72" applyNumberFormat="1" applyFont="1" applyFill="1" applyBorder="1" applyAlignment="1" applyProtection="1">
      <alignment horizontal="center" vertical="center"/>
      <protection locked="0"/>
    </xf>
    <xf numFmtId="167" fontId="33" fillId="46" borderId="21" xfId="72" applyNumberFormat="1" applyFont="1" applyFill="1" applyBorder="1" applyAlignment="1" applyProtection="1">
      <alignment horizontal="center" vertical="center"/>
      <protection locked="0"/>
    </xf>
    <xf numFmtId="0" fontId="33" fillId="46" borderId="16" xfId="72" applyFont="1" applyFill="1" applyBorder="1" applyAlignment="1" applyProtection="1">
      <alignment horizontal="center" vertical="center"/>
      <protection locked="0"/>
    </xf>
    <xf numFmtId="0" fontId="18" fillId="0" borderId="0" xfId="72" applyBorder="1" applyAlignment="1" applyProtection="1">
      <alignment horizontal="center" vertical="center"/>
      <protection/>
    </xf>
    <xf numFmtId="0" fontId="31" fillId="0" borderId="17" xfId="72" applyFont="1" applyFill="1" applyBorder="1" applyProtection="1">
      <alignment/>
      <protection/>
    </xf>
    <xf numFmtId="0" fontId="18" fillId="0" borderId="14" xfId="72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1" fillId="0" borderId="14" xfId="72" applyFont="1" applyFill="1" applyBorder="1" applyProtection="1">
      <alignment/>
      <protection/>
    </xf>
    <xf numFmtId="0" fontId="31" fillId="0" borderId="14" xfId="72" applyFont="1" applyFill="1" applyBorder="1" applyAlignment="1" applyProtection="1">
      <alignment horizontal="center" vertical="center"/>
      <protection/>
    </xf>
    <xf numFmtId="0" fontId="31" fillId="0" borderId="14" xfId="72" applyNumberFormat="1" applyFont="1" applyFill="1" applyBorder="1" applyAlignment="1" applyProtection="1">
      <alignment horizontal="center" vertical="center"/>
      <protection/>
    </xf>
    <xf numFmtId="0" fontId="18" fillId="0" borderId="0" xfId="72">
      <alignment/>
      <protection/>
    </xf>
    <xf numFmtId="0" fontId="22" fillId="0" borderId="0" xfId="72" applyFont="1" applyBorder="1" applyProtection="1">
      <alignment/>
      <protection/>
    </xf>
    <xf numFmtId="0" fontId="31" fillId="0" borderId="16" xfId="72" applyFont="1" applyBorder="1" applyAlignment="1" applyProtection="1">
      <alignment horizontal="center"/>
      <protection/>
    </xf>
    <xf numFmtId="167" fontId="33" fillId="46" borderId="18" xfId="72" applyNumberFormat="1" applyFont="1" applyFill="1" applyBorder="1" applyAlignment="1" applyProtection="1">
      <alignment horizontal="right" vertical="center"/>
      <protection locked="0"/>
    </xf>
    <xf numFmtId="167" fontId="33" fillId="46" borderId="17" xfId="72" applyNumberFormat="1" applyFont="1" applyFill="1" applyBorder="1" applyAlignment="1" applyProtection="1">
      <alignment horizontal="right" vertical="center"/>
      <protection locked="0"/>
    </xf>
    <xf numFmtId="167" fontId="33" fillId="46" borderId="19" xfId="72" applyNumberFormat="1" applyFont="1" applyFill="1" applyBorder="1" applyAlignment="1" applyProtection="1">
      <alignment horizontal="right" vertical="center"/>
      <protection locked="0"/>
    </xf>
    <xf numFmtId="167" fontId="33" fillId="46" borderId="14" xfId="72" applyNumberFormat="1" applyFont="1" applyFill="1" applyBorder="1" applyAlignment="1" applyProtection="1">
      <alignment horizontal="right" vertical="center"/>
      <protection locked="0"/>
    </xf>
    <xf numFmtId="167" fontId="33" fillId="46" borderId="20" xfId="72" applyNumberFormat="1" applyFont="1" applyFill="1" applyBorder="1" applyAlignment="1" applyProtection="1">
      <alignment horizontal="right" vertical="center"/>
      <protection locked="0"/>
    </xf>
    <xf numFmtId="167" fontId="33" fillId="46" borderId="21" xfId="72" applyNumberFormat="1" applyFont="1" applyFill="1" applyBorder="1" applyAlignment="1" applyProtection="1">
      <alignment horizontal="right" vertical="center"/>
      <protection locked="0"/>
    </xf>
    <xf numFmtId="0" fontId="31" fillId="0" borderId="16" xfId="72" applyFont="1" applyBorder="1" applyAlignment="1" applyProtection="1">
      <alignment horizontal="center" textRotation="90"/>
      <protection/>
    </xf>
    <xf numFmtId="0" fontId="19" fillId="0" borderId="22" xfId="72" applyFont="1" applyBorder="1" applyAlignment="1">
      <alignment/>
      <protection/>
    </xf>
    <xf numFmtId="0" fontId="18" fillId="0" borderId="22" xfId="72" applyBorder="1" applyAlignment="1">
      <alignment horizontal="center"/>
      <protection/>
    </xf>
    <xf numFmtId="0" fontId="62" fillId="0" borderId="22" xfId="72" applyFont="1" applyBorder="1">
      <alignment/>
      <protection/>
    </xf>
    <xf numFmtId="0" fontId="63" fillId="0" borderId="22" xfId="72" applyFont="1" applyBorder="1" applyAlignment="1">
      <alignment horizontal="center"/>
      <protection/>
    </xf>
    <xf numFmtId="43" fontId="62" fillId="0" borderId="22" xfId="50" applyFont="1" applyBorder="1" applyAlignment="1">
      <alignment horizontal="center"/>
    </xf>
    <xf numFmtId="0" fontId="63" fillId="0" borderId="22" xfId="72" applyFont="1" applyBorder="1" applyAlignment="1">
      <alignment horizontal="left"/>
      <protection/>
    </xf>
    <xf numFmtId="164" fontId="63" fillId="0" borderId="22" xfId="72" applyNumberFormat="1" applyFont="1" applyBorder="1" applyAlignment="1">
      <alignment horizontal="left"/>
      <protection/>
    </xf>
    <xf numFmtId="0" fontId="62" fillId="47" borderId="22" xfId="72" applyFont="1" applyFill="1" applyBorder="1" applyAlignment="1">
      <alignment horizontal="left"/>
      <protection/>
    </xf>
    <xf numFmtId="0" fontId="60" fillId="0" borderId="22" xfId="72" applyFont="1" applyBorder="1" applyAlignment="1">
      <alignment horizontal="center"/>
      <protection/>
    </xf>
    <xf numFmtId="14" fontId="58" fillId="0" borderId="23" xfId="72" applyNumberFormat="1" applyFont="1" applyBorder="1" applyAlignment="1">
      <alignment horizontal="left"/>
      <protection/>
    </xf>
    <xf numFmtId="14" fontId="58" fillId="0" borderId="0" xfId="72" applyNumberFormat="1" applyFont="1" applyBorder="1" applyAlignment="1">
      <alignment horizontal="left"/>
      <protection/>
    </xf>
    <xf numFmtId="0" fontId="18" fillId="0" borderId="0" xfId="72" applyAlignment="1">
      <alignment horizontal="center"/>
      <protection/>
    </xf>
    <xf numFmtId="2" fontId="18" fillId="0" borderId="0" xfId="72" applyNumberFormat="1" applyAlignment="1">
      <alignment horizontal="center"/>
      <protection/>
    </xf>
    <xf numFmtId="0" fontId="18" fillId="47" borderId="0" xfId="72" applyFill="1" applyAlignment="1">
      <alignment horizontal="center"/>
      <protection/>
    </xf>
    <xf numFmtId="2" fontId="18" fillId="0" borderId="0" xfId="72" applyNumberFormat="1">
      <alignment/>
      <protection/>
    </xf>
    <xf numFmtId="0" fontId="18" fillId="0" borderId="0" xfId="72" applyBorder="1" applyAlignment="1">
      <alignment/>
      <protection/>
    </xf>
    <xf numFmtId="0" fontId="18" fillId="0" borderId="0" xfId="72" applyBorder="1" applyAlignment="1">
      <alignment horizontal="center"/>
      <protection/>
    </xf>
    <xf numFmtId="0" fontId="18" fillId="47" borderId="0" xfId="72" applyFill="1">
      <alignment/>
      <protection/>
    </xf>
    <xf numFmtId="0" fontId="64" fillId="0" borderId="0" xfId="72" applyFont="1" applyBorder="1" applyAlignment="1">
      <alignment horizontal="center"/>
      <protection/>
    </xf>
    <xf numFmtId="0" fontId="18" fillId="0" borderId="0" xfId="72" applyBorder="1">
      <alignment/>
      <protection/>
    </xf>
    <xf numFmtId="0" fontId="18" fillId="0" borderId="0" xfId="72" applyNumberFormat="1" applyBorder="1" applyAlignment="1">
      <alignment horizontal="center" vertical="center"/>
      <protection/>
    </xf>
    <xf numFmtId="2" fontId="18" fillId="0" borderId="0" xfId="72" applyNumberFormat="1" applyBorder="1" applyAlignment="1">
      <alignment horizontal="center" vertical="center"/>
      <protection/>
    </xf>
    <xf numFmtId="0" fontId="65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37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18" fillId="0" borderId="0" xfId="72" applyAlignment="1">
      <alignment/>
      <protection/>
    </xf>
    <xf numFmtId="0" fontId="18" fillId="0" borderId="0" xfId="72" applyAlignment="1">
      <alignment textRotation="90"/>
      <protection/>
    </xf>
    <xf numFmtId="0" fontId="65" fillId="47" borderId="0" xfId="72" applyFont="1" applyFill="1">
      <alignment/>
      <protection/>
    </xf>
    <xf numFmtId="0" fontId="65" fillId="47" borderId="0" xfId="72" applyNumberFormat="1" applyFont="1" applyFill="1" applyBorder="1" applyAlignment="1">
      <alignment horizontal="right" vertical="center"/>
      <protection/>
    </xf>
    <xf numFmtId="164" fontId="18" fillId="0" borderId="0" xfId="72" applyNumberFormat="1">
      <alignment/>
      <protection/>
    </xf>
    <xf numFmtId="168" fontId="0" fillId="0" borderId="0" xfId="64" applyNumberFormat="1" applyFont="1" applyAlignment="1">
      <alignment/>
    </xf>
    <xf numFmtId="168" fontId="0" fillId="0" borderId="0" xfId="64" applyNumberFormat="1" applyFont="1" applyAlignment="1">
      <alignment horizontal="center"/>
    </xf>
    <xf numFmtId="0" fontId="18" fillId="0" borderId="0" xfId="72" applyBorder="1" applyAlignment="1">
      <alignment textRotation="90"/>
      <protection/>
    </xf>
    <xf numFmtId="0" fontId="19" fillId="0" borderId="0" xfId="73" applyFont="1" applyAlignment="1">
      <alignment horizontal="center"/>
      <protection/>
    </xf>
    <xf numFmtId="0" fontId="58" fillId="0" borderId="0" xfId="73" applyFont="1" applyAlignment="1">
      <alignment horizontal="center"/>
      <protection/>
    </xf>
    <xf numFmtId="0" fontId="38" fillId="0" borderId="0" xfId="73" applyFont="1" applyAlignment="1">
      <alignment horizontal="center"/>
      <protection/>
    </xf>
    <xf numFmtId="164" fontId="66" fillId="0" borderId="0" xfId="50" applyNumberFormat="1" applyFont="1" applyAlignment="1">
      <alignment horizontal="center"/>
    </xf>
    <xf numFmtId="2" fontId="38" fillId="0" borderId="0" xfId="73" applyNumberFormat="1" applyFont="1">
      <alignment/>
      <protection/>
    </xf>
    <xf numFmtId="43" fontId="38" fillId="0" borderId="0" xfId="64" applyFont="1" applyAlignment="1">
      <alignment/>
    </xf>
  </cellXfs>
  <cellStyles count="7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il 1" xfId="74"/>
    <cellStyle name="Überschrift" xfId="75"/>
    <cellStyle name="Überschrift 1" xfId="76"/>
    <cellStyle name="Überschrift 1 2" xfId="77"/>
    <cellStyle name="Überschrift 2" xfId="78"/>
    <cellStyle name="Überschrift 2 2" xfId="79"/>
    <cellStyle name="Überschrift 3" xfId="80"/>
    <cellStyle name="Überschrift 3 2" xfId="81"/>
    <cellStyle name="Überschrift 4" xfId="82"/>
    <cellStyle name="Überschrift 4 2" xfId="83"/>
    <cellStyle name="Überschrift 5" xfId="84"/>
    <cellStyle name="Verknüpfte Zelle" xfId="85"/>
    <cellStyle name="Verknüpfte Zelle 2" xfId="86"/>
    <cellStyle name="Currency" xfId="87"/>
    <cellStyle name="Currency [0]" xfId="88"/>
    <cellStyle name="Warnender Text" xfId="89"/>
    <cellStyle name="Warnender Text 2" xfId="90"/>
    <cellStyle name="Zelle überprüfen" xfId="91"/>
    <cellStyle name="Zelle überprüfen 2" xfId="92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0</xdr:row>
      <xdr:rowOff>28575</xdr:rowOff>
    </xdr:from>
    <xdr:to>
      <xdr:col>10</xdr:col>
      <xdr:colOff>133350</xdr:colOff>
      <xdr:row>0</xdr:row>
      <xdr:rowOff>333375</xdr:rowOff>
    </xdr:to>
    <xdr:pic>
      <xdr:nvPicPr>
        <xdr:cNvPr id="1" name="Auswahl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552450</xdr:colOff>
      <xdr:row>0</xdr:row>
      <xdr:rowOff>381000</xdr:rowOff>
    </xdr:from>
    <xdr:to>
      <xdr:col>6</xdr:col>
      <xdr:colOff>133350</xdr:colOff>
      <xdr:row>0</xdr:row>
      <xdr:rowOff>609600</xdr:rowOff>
    </xdr:to>
    <xdr:pic>
      <xdr:nvPicPr>
        <xdr:cNvPr id="2" name="edv_suchen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590550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342900</xdr:colOff>
      <xdr:row>0</xdr:row>
      <xdr:rowOff>638175</xdr:rowOff>
    </xdr:to>
    <xdr:pic>
      <xdr:nvPicPr>
        <xdr:cNvPr id="3" name="Teamwahl_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257175</xdr:colOff>
      <xdr:row>0</xdr:row>
      <xdr:rowOff>333375</xdr:rowOff>
    </xdr:from>
    <xdr:to>
      <xdr:col>10</xdr:col>
      <xdr:colOff>133350</xdr:colOff>
      <xdr:row>1</xdr:row>
      <xdr:rowOff>0</xdr:rowOff>
    </xdr:to>
    <xdr:pic>
      <xdr:nvPicPr>
        <xdr:cNvPr id="4" name="edv_copy_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123825</xdr:colOff>
      <xdr:row>0</xdr:row>
      <xdr:rowOff>28575</xdr:rowOff>
    </xdr:from>
    <xdr:to>
      <xdr:col>13</xdr:col>
      <xdr:colOff>0</xdr:colOff>
      <xdr:row>0</xdr:row>
      <xdr:rowOff>333375</xdr:rowOff>
    </xdr:to>
    <xdr:pic>
      <xdr:nvPicPr>
        <xdr:cNvPr id="5" name="löschen_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Bowling-Liga-2011\L_Regionlliga_2_H_V_2.2%20-%20SPT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Regionalliga 2 Hessen</v>
          </cell>
        </row>
        <row r="2">
          <cell r="A2">
            <v>1</v>
          </cell>
          <cell r="B2" t="str">
            <v>BSV Oberrad 1</v>
          </cell>
        </row>
        <row r="3">
          <cell r="A3">
            <v>2</v>
          </cell>
          <cell r="B3" t="str">
            <v>Finale Kassel 2 </v>
          </cell>
        </row>
        <row r="4">
          <cell r="A4">
            <v>3</v>
          </cell>
          <cell r="B4" t="str">
            <v>BC Wiesbaden 1</v>
          </cell>
        </row>
        <row r="5">
          <cell r="A5">
            <v>4</v>
          </cell>
          <cell r="B5" t="str">
            <v>BC 83 Kelsterbach 1</v>
          </cell>
        </row>
        <row r="6">
          <cell r="A6">
            <v>5</v>
          </cell>
          <cell r="B6" t="str">
            <v>BC Gießen 2</v>
          </cell>
        </row>
        <row r="7">
          <cell r="A7">
            <v>6</v>
          </cell>
          <cell r="B7" t="str">
            <v>SW Friedberg 1</v>
          </cell>
        </row>
        <row r="8">
          <cell r="A8">
            <v>7</v>
          </cell>
          <cell r="B8" t="str">
            <v>BC Cosmos Wiesbaden </v>
          </cell>
        </row>
        <row r="9">
          <cell r="A9">
            <v>8</v>
          </cell>
          <cell r="B9" t="str">
            <v>FSV Frankfurt 1 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15731</v>
          </cell>
          <cell r="C3" t="str">
            <v>Karl,Diehl</v>
          </cell>
          <cell r="D3">
            <v>39309</v>
          </cell>
          <cell r="E3" t="str">
            <v>1. BSV Darmstadt 1973</v>
          </cell>
          <cell r="F3" t="str">
            <v>BC Darmstadt</v>
          </cell>
        </row>
        <row r="4">
          <cell r="B4">
            <v>8318</v>
          </cell>
          <cell r="C4" t="str">
            <v>Rainer,Fischer</v>
          </cell>
          <cell r="D4">
            <v>160</v>
          </cell>
          <cell r="E4" t="str">
            <v>1. BSV Darmstadt 1973</v>
          </cell>
          <cell r="F4" t="str">
            <v>BC Darmstadt</v>
          </cell>
        </row>
        <row r="5">
          <cell r="B5">
            <v>8322</v>
          </cell>
          <cell r="C5" t="str">
            <v>Achim,Flaig</v>
          </cell>
          <cell r="D5">
            <v>669304</v>
          </cell>
          <cell r="E5" t="str">
            <v>1. BSV Darmstadt 1973</v>
          </cell>
          <cell r="F5" t="str">
            <v>BC Darmstadt</v>
          </cell>
        </row>
        <row r="6">
          <cell r="B6">
            <v>15894</v>
          </cell>
          <cell r="C6" t="str">
            <v>Stephan,Hofstädter</v>
          </cell>
          <cell r="D6">
            <v>52084</v>
          </cell>
          <cell r="E6" t="str">
            <v>1. BSV Darmstadt 1973</v>
          </cell>
          <cell r="F6" t="str">
            <v>BC Darmstadt</v>
          </cell>
        </row>
        <row r="7">
          <cell r="B7">
            <v>15845</v>
          </cell>
          <cell r="C7" t="str">
            <v>Richard,Kohle</v>
          </cell>
          <cell r="D7">
            <v>51913</v>
          </cell>
          <cell r="E7" t="str">
            <v>1. BSV Darmstadt 1973</v>
          </cell>
          <cell r="F7" t="str">
            <v>BC Darmstadt</v>
          </cell>
        </row>
        <row r="8">
          <cell r="B8">
            <v>8701</v>
          </cell>
          <cell r="C8" t="str">
            <v>Helmut,Krüger</v>
          </cell>
          <cell r="D8">
            <v>252517</v>
          </cell>
          <cell r="E8" t="str">
            <v>1. BSV Darmstadt 1973</v>
          </cell>
          <cell r="F8" t="str">
            <v>BC Darmstadt</v>
          </cell>
        </row>
        <row r="9">
          <cell r="B9">
            <v>8987</v>
          </cell>
          <cell r="C9" t="str">
            <v>Manfred,Rauthe</v>
          </cell>
          <cell r="D9">
            <v>785762</v>
          </cell>
          <cell r="E9" t="str">
            <v>1. BSV Darmstadt 1973</v>
          </cell>
          <cell r="F9" t="str">
            <v>BC Darmstadt</v>
          </cell>
        </row>
        <row r="10">
          <cell r="B10">
            <v>15844</v>
          </cell>
          <cell r="C10" t="str">
            <v>Torsten,Rudolf</v>
          </cell>
          <cell r="D10">
            <v>51912</v>
          </cell>
          <cell r="E10" t="str">
            <v>1. BSV Darmstadt 1973</v>
          </cell>
          <cell r="F10" t="str">
            <v>BC Darmstadt</v>
          </cell>
        </row>
        <row r="11">
          <cell r="B11">
            <v>15104</v>
          </cell>
          <cell r="C11" t="str">
            <v>Peter,Schmelz</v>
          </cell>
          <cell r="D11">
            <v>818383</v>
          </cell>
          <cell r="E11" t="str">
            <v>1. BSV Darmstadt 1973</v>
          </cell>
          <cell r="F11" t="str">
            <v>BC Darmstadt</v>
          </cell>
        </row>
        <row r="12">
          <cell r="B12">
            <v>15108</v>
          </cell>
          <cell r="C12" t="str">
            <v>Klaus,Schmidt</v>
          </cell>
          <cell r="D12">
            <v>759678</v>
          </cell>
          <cell r="E12" t="str">
            <v>1. BSV Darmstadt 1973</v>
          </cell>
          <cell r="F12" t="str">
            <v>BC Darmstadt</v>
          </cell>
        </row>
        <row r="13">
          <cell r="B13">
            <v>15703</v>
          </cell>
          <cell r="C13" t="str">
            <v>Peter,Schnellbacher</v>
          </cell>
          <cell r="D13">
            <v>27466</v>
          </cell>
          <cell r="E13" t="str">
            <v>1. BSV Darmstadt 1973</v>
          </cell>
          <cell r="F13" t="str">
            <v>BC Darmstadt</v>
          </cell>
        </row>
        <row r="14">
          <cell r="B14">
            <v>15874</v>
          </cell>
          <cell r="C14" t="str">
            <v>Sascha,Stankowic</v>
          </cell>
          <cell r="D14">
            <v>52022</v>
          </cell>
          <cell r="E14" t="str">
            <v>1. BSV Darmstadt 1973</v>
          </cell>
          <cell r="F14" t="str">
            <v>BC Darmstadt</v>
          </cell>
        </row>
        <row r="15">
          <cell r="B15">
            <v>15234</v>
          </cell>
          <cell r="C15" t="str">
            <v>Rudolf,Stelzer</v>
          </cell>
          <cell r="D15">
            <v>363355</v>
          </cell>
          <cell r="E15" t="str">
            <v>1. BSV Darmstadt 1973</v>
          </cell>
          <cell r="F15" t="str">
            <v>BC Darmstadt</v>
          </cell>
        </row>
        <row r="16">
          <cell r="B16">
            <v>15912</v>
          </cell>
          <cell r="C16" t="str">
            <v>Franz,Tezak</v>
          </cell>
          <cell r="D16">
            <v>67337</v>
          </cell>
          <cell r="E16" t="str">
            <v>1. BSV Darmstadt 1973</v>
          </cell>
          <cell r="F16" t="str">
            <v>BC Darmstadt</v>
          </cell>
        </row>
        <row r="17">
          <cell r="B17">
            <v>15268</v>
          </cell>
          <cell r="C17" t="str">
            <v>Dagmar,Tezak</v>
          </cell>
          <cell r="D17">
            <v>734715</v>
          </cell>
          <cell r="E17" t="str">
            <v>1. BSV Darmstadt 1973</v>
          </cell>
          <cell r="F17" t="str">
            <v>BC Darmstadt</v>
          </cell>
        </row>
        <row r="18">
          <cell r="B18">
            <v>15269</v>
          </cell>
          <cell r="C18" t="str">
            <v>Janko,Tezak</v>
          </cell>
          <cell r="D18">
            <v>252530</v>
          </cell>
          <cell r="E18" t="str">
            <v>1. BSV Darmstadt 1973</v>
          </cell>
          <cell r="F18" t="str">
            <v>BC Darmstadt</v>
          </cell>
        </row>
        <row r="19">
          <cell r="B19">
            <v>15741</v>
          </cell>
          <cell r="C19" t="str">
            <v>Joseph,Wilson</v>
          </cell>
          <cell r="D19">
            <v>40023</v>
          </cell>
          <cell r="E19" t="str">
            <v>1. BSV Darmstadt 1973</v>
          </cell>
          <cell r="F19" t="str">
            <v>BC Darmstadt</v>
          </cell>
        </row>
        <row r="20">
          <cell r="B20">
            <v>15757</v>
          </cell>
          <cell r="C20" t="str">
            <v>Harald,Wolf</v>
          </cell>
          <cell r="D20">
            <v>40181</v>
          </cell>
          <cell r="E20" t="str">
            <v>1. BSV Darmstadt 1973</v>
          </cell>
          <cell r="F20" t="str">
            <v>BC Darmstadt</v>
          </cell>
        </row>
        <row r="21">
          <cell r="B21">
            <v>8002</v>
          </cell>
          <cell r="C21" t="str">
            <v>Jürgen,Ackermann</v>
          </cell>
          <cell r="D21">
            <v>51928</v>
          </cell>
          <cell r="E21" t="str">
            <v>1. BSV Dieburg e.V. 1992</v>
          </cell>
          <cell r="F21" t="str">
            <v>BSV Dieburg</v>
          </cell>
        </row>
        <row r="22">
          <cell r="B22">
            <v>15816</v>
          </cell>
          <cell r="C22" t="str">
            <v>Manuel,Bikowski</v>
          </cell>
          <cell r="D22">
            <v>39785</v>
          </cell>
          <cell r="E22" t="str">
            <v>1. BSV Dieburg e.V. 1992</v>
          </cell>
          <cell r="F22" t="str">
            <v>BSV Dieburg</v>
          </cell>
        </row>
        <row r="23">
          <cell r="B23">
            <v>15817</v>
          </cell>
          <cell r="C23" t="str">
            <v>Kevin,Blank</v>
          </cell>
          <cell r="D23">
            <v>39786</v>
          </cell>
          <cell r="E23" t="str">
            <v>1. BSV Dieburg e.V. 1992</v>
          </cell>
          <cell r="F23" t="str">
            <v>BSV Dieburg</v>
          </cell>
        </row>
        <row r="24">
          <cell r="B24">
            <v>15697</v>
          </cell>
          <cell r="C24" t="str">
            <v>Timo,Bott</v>
          </cell>
          <cell r="D24">
            <v>27877</v>
          </cell>
          <cell r="E24" t="str">
            <v>1. BSV Dieburg e.V. 1992</v>
          </cell>
          <cell r="F24" t="str">
            <v>BSV Dieburg</v>
          </cell>
        </row>
        <row r="25">
          <cell r="B25">
            <v>15727</v>
          </cell>
          <cell r="C25" t="str">
            <v>Werner,Breitwieser</v>
          </cell>
          <cell r="D25">
            <v>39283</v>
          </cell>
          <cell r="E25" t="str">
            <v>1. BSV Dieburg e.V. 1992</v>
          </cell>
          <cell r="F25" t="str">
            <v>BSV Dieburg</v>
          </cell>
        </row>
        <row r="26">
          <cell r="B26">
            <v>15572</v>
          </cell>
          <cell r="C26" t="str">
            <v>Ugur,Eke</v>
          </cell>
          <cell r="D26">
            <v>383</v>
          </cell>
          <cell r="E26" t="str">
            <v>1. BSV Dieburg e.V. 1992</v>
          </cell>
          <cell r="F26" t="str">
            <v>BSV Dieburg</v>
          </cell>
        </row>
        <row r="27">
          <cell r="B27">
            <v>15728</v>
          </cell>
          <cell r="C27" t="str">
            <v>Maik,Grosche</v>
          </cell>
          <cell r="D27">
            <v>39285</v>
          </cell>
          <cell r="E27" t="str">
            <v>1. BSV Dieburg e.V. 1992</v>
          </cell>
          <cell r="F27" t="str">
            <v>BSV Dieburg</v>
          </cell>
        </row>
        <row r="28">
          <cell r="B28">
            <v>15813</v>
          </cell>
          <cell r="C28" t="str">
            <v>Fabio,Hakin</v>
          </cell>
          <cell r="D28">
            <v>51304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8545</v>
          </cell>
          <cell r="C30" t="str">
            <v>Walter,Hitzel</v>
          </cell>
          <cell r="D30">
            <v>51263</v>
          </cell>
          <cell r="E30" t="str">
            <v>1. BSV Dieburg e.V. 1992</v>
          </cell>
          <cell r="F30" t="str">
            <v>BSV Dieburg</v>
          </cell>
        </row>
        <row r="31">
          <cell r="B31">
            <v>8597</v>
          </cell>
          <cell r="C31" t="str">
            <v>Siegfried,Janowski</v>
          </cell>
          <cell r="D31">
            <v>854522</v>
          </cell>
          <cell r="E31" t="str">
            <v>1. BSV Dieburg e.V. 1992</v>
          </cell>
          <cell r="F31" t="str">
            <v>BSV Dieburg</v>
          </cell>
        </row>
        <row r="32">
          <cell r="B32">
            <v>8669</v>
          </cell>
          <cell r="C32" t="str">
            <v>Florian,Koch</v>
          </cell>
          <cell r="D32">
            <v>688</v>
          </cell>
          <cell r="E32" t="str">
            <v>1. BSV Dieburg e.V. 1992</v>
          </cell>
          <cell r="F32" t="str">
            <v>BSV Dieburg</v>
          </cell>
        </row>
        <row r="33">
          <cell r="B33">
            <v>8802</v>
          </cell>
          <cell r="C33" t="str">
            <v>Jens,Mertink</v>
          </cell>
          <cell r="D33">
            <v>39915</v>
          </cell>
          <cell r="E33" t="str">
            <v>1. BSV Dieburg e.V. 1992</v>
          </cell>
          <cell r="F33" t="str">
            <v>BSV Dieburg</v>
          </cell>
        </row>
        <row r="34">
          <cell r="B34">
            <v>8957</v>
          </cell>
          <cell r="C34" t="str">
            <v>Christina,Popiol</v>
          </cell>
          <cell r="D34">
            <v>51949</v>
          </cell>
          <cell r="E34" t="str">
            <v>1. BSV Dieburg e.V. 1992</v>
          </cell>
          <cell r="F34" t="str">
            <v>BSV Dieburg</v>
          </cell>
        </row>
        <row r="35">
          <cell r="B35">
            <v>8956</v>
          </cell>
          <cell r="C35" t="str">
            <v>Bernd,Popiol</v>
          </cell>
          <cell r="D35">
            <v>784881</v>
          </cell>
          <cell r="E35" t="str">
            <v>1. BSV Dieburg e.V. 1992</v>
          </cell>
          <cell r="F35" t="str">
            <v>BSV Dieburg</v>
          </cell>
        </row>
        <row r="36">
          <cell r="B36">
            <v>8958</v>
          </cell>
          <cell r="C36" t="str">
            <v>Inke,Popiol</v>
          </cell>
          <cell r="D36">
            <v>818943</v>
          </cell>
          <cell r="E36" t="str">
            <v>1. BSV Dieburg e.V. 1992</v>
          </cell>
          <cell r="F36" t="str">
            <v>BSV Dieburg</v>
          </cell>
        </row>
        <row r="37">
          <cell r="B37">
            <v>15846</v>
          </cell>
          <cell r="C37" t="str">
            <v>Christian,Roth</v>
          </cell>
          <cell r="D37">
            <v>51929</v>
          </cell>
          <cell r="E37" t="str">
            <v>1. BSV Dieburg e.V. 1992</v>
          </cell>
          <cell r="F37" t="str">
            <v>BSV Dieburg</v>
          </cell>
        </row>
        <row r="38">
          <cell r="B38">
            <v>15045</v>
          </cell>
          <cell r="C38" t="str">
            <v>Thomas,Ruhlmann</v>
          </cell>
          <cell r="D38">
            <v>902914</v>
          </cell>
          <cell r="E38" t="str">
            <v>1. BSV Dieburg e.V. 1992</v>
          </cell>
          <cell r="F38" t="str">
            <v>BSV Dieburg</v>
          </cell>
        </row>
        <row r="39">
          <cell r="B39">
            <v>15209</v>
          </cell>
          <cell r="C39" t="str">
            <v>Bernd,Spiegler</v>
          </cell>
          <cell r="D39">
            <v>801564</v>
          </cell>
          <cell r="E39" t="str">
            <v>1. BSV Dieburg e.V. 1992</v>
          </cell>
          <cell r="F39" t="str">
            <v>BSV Dieburg</v>
          </cell>
        </row>
        <row r="40">
          <cell r="B40">
            <v>15758</v>
          </cell>
          <cell r="C40" t="str">
            <v>Torsten,Stolz</v>
          </cell>
          <cell r="D40">
            <v>39537</v>
          </cell>
          <cell r="E40" t="str">
            <v>1. BSV Dieburg e.V. 1992</v>
          </cell>
          <cell r="F40" t="str">
            <v>BSV Dieburg</v>
          </cell>
        </row>
        <row r="41">
          <cell r="B41">
            <v>15323</v>
          </cell>
          <cell r="C41" t="str">
            <v>Kresimir,Vitasovic</v>
          </cell>
          <cell r="D41">
            <v>819130</v>
          </cell>
          <cell r="E41" t="str">
            <v>1. BSV Dieburg e.V. 1992</v>
          </cell>
          <cell r="F41" t="str">
            <v>BSV Dieburg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8304</v>
          </cell>
          <cell r="C43" t="str">
            <v>Peter,Fink</v>
          </cell>
          <cell r="D43">
            <v>264238</v>
          </cell>
          <cell r="E43" t="str">
            <v>1. BSV Eberstadt</v>
          </cell>
          <cell r="F43" t="str">
            <v>BC Eberstadt</v>
          </cell>
        </row>
        <row r="44">
          <cell r="B44">
            <v>8694</v>
          </cell>
          <cell r="C44" t="str">
            <v>Edgar,Kraft</v>
          </cell>
          <cell r="D44">
            <v>266122</v>
          </cell>
          <cell r="E44" t="str">
            <v>1. BSV Eberstadt</v>
          </cell>
          <cell r="F44" t="str">
            <v>BC Eberstadt</v>
          </cell>
        </row>
        <row r="45">
          <cell r="B45">
            <v>15173</v>
          </cell>
          <cell r="C45" t="str">
            <v>Thomas,Schwermer</v>
          </cell>
          <cell r="D45">
            <v>168</v>
          </cell>
          <cell r="E45" t="str">
            <v>1. BSV Eberstadt</v>
          </cell>
          <cell r="F45" t="str">
            <v>BC Eberstadt</v>
          </cell>
        </row>
        <row r="46">
          <cell r="B46">
            <v>15294</v>
          </cell>
          <cell r="C46" t="str">
            <v>Stefan,Trebes</v>
          </cell>
          <cell r="D46">
            <v>735211</v>
          </cell>
          <cell r="E46" t="str">
            <v>1. BSV Eberstadt</v>
          </cell>
          <cell r="F46" t="str">
            <v>BC Eberstadt</v>
          </cell>
        </row>
        <row r="47">
          <cell r="B47">
            <v>15295</v>
          </cell>
          <cell r="C47" t="str">
            <v>Thomas,Trebes</v>
          </cell>
          <cell r="D47">
            <v>735209</v>
          </cell>
          <cell r="E47" t="str">
            <v>1. BSV Eberstadt</v>
          </cell>
          <cell r="F47" t="str">
            <v>BC Eberstadt</v>
          </cell>
        </row>
        <row r="48">
          <cell r="B48">
            <v>15867</v>
          </cell>
          <cell r="C48" t="str">
            <v>Hans,Welkerling</v>
          </cell>
          <cell r="D48">
            <v>51993</v>
          </cell>
          <cell r="E48" t="str">
            <v>1. BSV Eberstadt</v>
          </cell>
          <cell r="F48" t="str">
            <v>BC Eberstadt</v>
          </cell>
        </row>
        <row r="49">
          <cell r="B49">
            <v>15826</v>
          </cell>
          <cell r="C49" t="str">
            <v>Torben,Aumann</v>
          </cell>
          <cell r="D49">
            <v>51309</v>
          </cell>
          <cell r="E49" t="str">
            <v>1. BSV Gießen</v>
          </cell>
          <cell r="F49" t="str">
            <v>BC Gießen</v>
          </cell>
        </row>
        <row r="50">
          <cell r="B50">
            <v>8032</v>
          </cell>
          <cell r="C50" t="str">
            <v>Karsten,Aust</v>
          </cell>
          <cell r="D50">
            <v>669284</v>
          </cell>
          <cell r="E50" t="str">
            <v>1. BSV Gießen</v>
          </cell>
          <cell r="F50" t="str">
            <v>BC Gießen</v>
          </cell>
        </row>
        <row r="51">
          <cell r="B51">
            <v>8039</v>
          </cell>
          <cell r="C51" t="str">
            <v>Richard,Baker</v>
          </cell>
          <cell r="D51">
            <v>802051</v>
          </cell>
          <cell r="E51" t="str">
            <v>1. BSV Gießen</v>
          </cell>
          <cell r="F51" t="str">
            <v>BC Gießen</v>
          </cell>
        </row>
        <row r="52">
          <cell r="B52">
            <v>15898</v>
          </cell>
          <cell r="C52" t="str">
            <v>Tanja,Belardi</v>
          </cell>
          <cell r="D52">
            <v>66799</v>
          </cell>
          <cell r="E52" t="str">
            <v>1. BSV Gießen</v>
          </cell>
          <cell r="F52" t="str">
            <v>BC Gießen</v>
          </cell>
        </row>
        <row r="53">
          <cell r="B53">
            <v>15646</v>
          </cell>
          <cell r="C53" t="str">
            <v>Petra,Beyer</v>
          </cell>
          <cell r="D53">
            <v>902925</v>
          </cell>
          <cell r="E53" t="str">
            <v>1. BSV Gießen</v>
          </cell>
          <cell r="F53" t="str">
            <v>BC Gießen</v>
          </cell>
        </row>
        <row r="54">
          <cell r="B54">
            <v>15704</v>
          </cell>
          <cell r="C54" t="str">
            <v>Robin,Biskoping</v>
          </cell>
          <cell r="D54">
            <v>27456</v>
          </cell>
          <cell r="E54" t="str">
            <v>1. BSV Gießen</v>
          </cell>
          <cell r="F54" t="str">
            <v>BC Gießen</v>
          </cell>
        </row>
        <row r="55">
          <cell r="B55">
            <v>15896</v>
          </cell>
          <cell r="C55" t="str">
            <v>Alexander,Bopf</v>
          </cell>
          <cell r="D55">
            <v>51310</v>
          </cell>
          <cell r="E55" t="str">
            <v>1. BSV Gießen</v>
          </cell>
          <cell r="F55" t="str">
            <v>BC Gießen</v>
          </cell>
        </row>
        <row r="56">
          <cell r="B56">
            <v>8140</v>
          </cell>
          <cell r="C56" t="str">
            <v>Hartmut,Braun</v>
          </cell>
          <cell r="D56">
            <v>365397</v>
          </cell>
          <cell r="E56" t="str">
            <v>1. BSV Gießen</v>
          </cell>
          <cell r="F56" t="str">
            <v>BC Gießen</v>
          </cell>
        </row>
        <row r="57">
          <cell r="B57">
            <v>15897</v>
          </cell>
          <cell r="C57" t="str">
            <v>Jason,Coleman</v>
          </cell>
          <cell r="D57">
            <v>66800</v>
          </cell>
          <cell r="E57" t="str">
            <v>1. BSV Gießen</v>
          </cell>
          <cell r="F57" t="str">
            <v>BC Gießen</v>
          </cell>
        </row>
        <row r="58">
          <cell r="B58">
            <v>15762</v>
          </cell>
          <cell r="C58" t="str">
            <v>Jasmin,Fritzjus</v>
          </cell>
          <cell r="D58">
            <v>39347</v>
          </cell>
          <cell r="E58" t="str">
            <v>1. BSV Gießen</v>
          </cell>
          <cell r="F58" t="str">
            <v>BC Gießen</v>
          </cell>
        </row>
        <row r="59">
          <cell r="B59">
            <v>15644</v>
          </cell>
          <cell r="C59" t="str">
            <v>Bertram,Gilbert</v>
          </cell>
          <cell r="D59">
            <v>1069</v>
          </cell>
          <cell r="E59" t="str">
            <v>1. BSV Gießen</v>
          </cell>
          <cell r="F59" t="str">
            <v>BC Gießen</v>
          </cell>
        </row>
        <row r="60">
          <cell r="B60">
            <v>8462</v>
          </cell>
          <cell r="C60" t="str">
            <v>Mark,Harrison</v>
          </cell>
          <cell r="D60">
            <v>801578</v>
          </cell>
          <cell r="E60" t="str">
            <v>1. BSV Gießen</v>
          </cell>
          <cell r="F60" t="str">
            <v>BC Gießen</v>
          </cell>
        </row>
        <row r="61">
          <cell r="B61">
            <v>8485</v>
          </cell>
          <cell r="C61" t="str">
            <v>Frank,Heine</v>
          </cell>
          <cell r="D61">
            <v>735323</v>
          </cell>
          <cell r="E61" t="str">
            <v>1. BSV Gießen</v>
          </cell>
          <cell r="F61" t="str">
            <v>BC Gießen</v>
          </cell>
        </row>
        <row r="62">
          <cell r="B62">
            <v>8511</v>
          </cell>
          <cell r="C62" t="str">
            <v>Heinz,Henrich</v>
          </cell>
          <cell r="D62">
            <v>51303</v>
          </cell>
          <cell r="E62" t="str">
            <v>1. BSV Gießen</v>
          </cell>
          <cell r="F62" t="str">
            <v>BC Gießen</v>
          </cell>
        </row>
        <row r="63">
          <cell r="B63">
            <v>8512</v>
          </cell>
          <cell r="C63" t="str">
            <v>Katharina,Henrich</v>
          </cell>
          <cell r="D63">
            <v>51614</v>
          </cell>
          <cell r="E63" t="str">
            <v>1. BSV Gießen</v>
          </cell>
          <cell r="F63" t="str">
            <v>BC Gießen</v>
          </cell>
        </row>
        <row r="64">
          <cell r="B64">
            <v>8559</v>
          </cell>
          <cell r="C64" t="str">
            <v>Brigitte,Höpfel</v>
          </cell>
          <cell r="D64">
            <v>526</v>
          </cell>
          <cell r="E64" t="str">
            <v>1. BSV Gießen</v>
          </cell>
          <cell r="F64" t="str">
            <v>BC Gießen</v>
          </cell>
        </row>
        <row r="65">
          <cell r="B65">
            <v>8668</v>
          </cell>
          <cell r="C65" t="str">
            <v>Birgit,Koch</v>
          </cell>
          <cell r="D65">
            <v>784946</v>
          </cell>
          <cell r="E65" t="str">
            <v>1. BSV Gießen</v>
          </cell>
          <cell r="F65" t="str">
            <v>BC Gießen</v>
          </cell>
        </row>
        <row r="66">
          <cell r="B66">
            <v>8777</v>
          </cell>
          <cell r="C66" t="str">
            <v>Mike,Mank</v>
          </cell>
          <cell r="D66">
            <v>1012</v>
          </cell>
          <cell r="E66" t="str">
            <v>1. BSV Gießen</v>
          </cell>
          <cell r="F66" t="str">
            <v>BC Gießen</v>
          </cell>
        </row>
        <row r="67">
          <cell r="B67">
            <v>8877</v>
          </cell>
          <cell r="C67" t="str">
            <v>Dominic,Neldner</v>
          </cell>
          <cell r="D67">
            <v>39204</v>
          </cell>
          <cell r="E67" t="str">
            <v>1. BSV Gießen</v>
          </cell>
          <cell r="F67" t="str">
            <v>BC Gießen</v>
          </cell>
        </row>
        <row r="68">
          <cell r="B68">
            <v>8910</v>
          </cell>
          <cell r="C68" t="str">
            <v>Andreas,Opper</v>
          </cell>
          <cell r="D68">
            <v>759627</v>
          </cell>
          <cell r="E68" t="str">
            <v>1. BSV Gießen</v>
          </cell>
          <cell r="F68" t="str">
            <v>BC Gießen</v>
          </cell>
        </row>
        <row r="69">
          <cell r="B69">
            <v>8911</v>
          </cell>
          <cell r="C69" t="str">
            <v>Michael,Opper</v>
          </cell>
          <cell r="D69">
            <v>759626</v>
          </cell>
          <cell r="E69" t="str">
            <v>1. BSV Gießen</v>
          </cell>
          <cell r="F69" t="str">
            <v>BC Gießen</v>
          </cell>
        </row>
        <row r="70">
          <cell r="B70">
            <v>15095</v>
          </cell>
          <cell r="C70" t="str">
            <v>Thomas,Schinkario</v>
          </cell>
          <cell r="D70">
            <v>734940</v>
          </cell>
          <cell r="E70" t="str">
            <v>1. BSV Gießen</v>
          </cell>
          <cell r="F70" t="str">
            <v>BC Gießen</v>
          </cell>
        </row>
        <row r="71">
          <cell r="B71">
            <v>15133</v>
          </cell>
          <cell r="C71" t="str">
            <v>Volker,Schneider</v>
          </cell>
          <cell r="D71">
            <v>785593</v>
          </cell>
          <cell r="E71" t="str">
            <v>1. BSV Gießen</v>
          </cell>
          <cell r="F71" t="str">
            <v>BC Gießen</v>
          </cell>
        </row>
        <row r="72">
          <cell r="B72">
            <v>15723</v>
          </cell>
          <cell r="C72" t="str">
            <v>Daniel,Uwekoolani</v>
          </cell>
          <cell r="D72">
            <v>27521</v>
          </cell>
          <cell r="E72" t="str">
            <v>1. BSV Gießen</v>
          </cell>
          <cell r="F72" t="str">
            <v>BC Gießen</v>
          </cell>
        </row>
        <row r="73">
          <cell r="B73">
            <v>8037</v>
          </cell>
          <cell r="C73" t="str">
            <v>Michael,Baier</v>
          </cell>
          <cell r="D73">
            <v>39866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8062</v>
          </cell>
          <cell r="C74" t="str">
            <v>Dietmar,Beck</v>
          </cell>
          <cell r="D74">
            <v>759046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8072</v>
          </cell>
          <cell r="C75" t="str">
            <v>Dagmar,Becker-Daschmann</v>
          </cell>
          <cell r="D75">
            <v>818895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8077</v>
          </cell>
          <cell r="C76" t="str">
            <v>Andrea,Beissler</v>
          </cell>
          <cell r="D76">
            <v>854130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15569</v>
          </cell>
          <cell r="C77" t="str">
            <v>Christoph,Beumer</v>
          </cell>
          <cell r="D77">
            <v>528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8107</v>
          </cell>
          <cell r="C78" t="str">
            <v>Franz,Blank</v>
          </cell>
          <cell r="D78">
            <v>366568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8186</v>
          </cell>
          <cell r="C79" t="str">
            <v>Britta,Carl</v>
          </cell>
          <cell r="D79">
            <v>644999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8209</v>
          </cell>
          <cell r="C80" t="str">
            <v>Helmut,Daschmann</v>
          </cell>
          <cell r="D80">
            <v>871849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15835</v>
          </cell>
          <cell r="C81" t="str">
            <v>Stefan,Fenderl</v>
          </cell>
          <cell r="D81">
            <v>51627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8321</v>
          </cell>
          <cell r="C82" t="str">
            <v>Yvonne,Fischer</v>
          </cell>
          <cell r="D82">
            <v>39771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8352</v>
          </cell>
          <cell r="C83" t="str">
            <v>Karlheinz,Fries</v>
          </cell>
          <cell r="D83">
            <v>661590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8718</v>
          </cell>
          <cell r="C84" t="str">
            <v>Romina,Frobenius</v>
          </cell>
          <cell r="D84">
            <v>27609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8356</v>
          </cell>
          <cell r="C85" t="str">
            <v>Sven,Frobenius</v>
          </cell>
          <cell r="D85">
            <v>871985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8473</v>
          </cell>
          <cell r="C86" t="str">
            <v>Renate,Heeg</v>
          </cell>
          <cell r="D86">
            <v>52015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8472</v>
          </cell>
          <cell r="C87" t="str">
            <v>Herbert,Heeg</v>
          </cell>
          <cell r="D87">
            <v>801428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15834</v>
          </cell>
          <cell r="C88" t="str">
            <v>Heiko,Heeg</v>
          </cell>
          <cell r="D88">
            <v>51626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15833</v>
          </cell>
          <cell r="C89" t="str">
            <v>Marco,Hein</v>
          </cell>
          <cell r="D89">
            <v>51625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8487</v>
          </cell>
          <cell r="C90" t="str">
            <v>Klaudija,Heine</v>
          </cell>
          <cell r="D90">
            <v>51619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8491</v>
          </cell>
          <cell r="C91" t="str">
            <v>Joshua,Held</v>
          </cell>
          <cell r="D91">
            <v>612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8497</v>
          </cell>
          <cell r="C92" t="str">
            <v>Andreas,Heller</v>
          </cell>
          <cell r="D92">
            <v>871850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8474</v>
          </cell>
          <cell r="C93" t="str">
            <v>Sonja,Hemauer</v>
          </cell>
          <cell r="D93">
            <v>39377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8583</v>
          </cell>
          <cell r="C94" t="str">
            <v>Sandro,Inglese</v>
          </cell>
          <cell r="D94">
            <v>689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8618</v>
          </cell>
          <cell r="C95" t="str">
            <v>Michael,Kaiser</v>
          </cell>
          <cell r="D95">
            <v>759601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15840</v>
          </cell>
          <cell r="C96" t="str">
            <v>Timo,Knecht</v>
          </cell>
          <cell r="D96">
            <v>51679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15887</v>
          </cell>
          <cell r="C97" t="str">
            <v>Thomas,Krebs</v>
          </cell>
          <cell r="D97">
            <v>66901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8790</v>
          </cell>
          <cell r="C98" t="str">
            <v>Robert,Mautz</v>
          </cell>
          <cell r="D98">
            <v>645883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8812</v>
          </cell>
          <cell r="C99" t="str">
            <v>Maria,Michalak</v>
          </cell>
          <cell r="D99">
            <v>644399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8835</v>
          </cell>
          <cell r="C100" t="str">
            <v>Alexander,Mondorf</v>
          </cell>
          <cell r="D100">
            <v>67271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8903</v>
          </cell>
          <cell r="C102" t="str">
            <v>Jürgen,Och</v>
          </cell>
          <cell r="D102">
            <v>644998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15011</v>
          </cell>
          <cell r="C103" t="str">
            <v>Dominic,Reuss</v>
          </cell>
          <cell r="D103">
            <v>853970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15010</v>
          </cell>
          <cell r="C104" t="str">
            <v>Bernd,Reuss</v>
          </cell>
          <cell r="D104">
            <v>265834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15087</v>
          </cell>
          <cell r="C105" t="str">
            <v>Joachim,Schiller</v>
          </cell>
          <cell r="D105">
            <v>734215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15201</v>
          </cell>
          <cell r="C106" t="str">
            <v>Gabriele,Sommer</v>
          </cell>
          <cell r="D106">
            <v>785669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15202</v>
          </cell>
          <cell r="C107" t="str">
            <v>Rainer,Sommer</v>
          </cell>
          <cell r="D107">
            <v>785648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15215</v>
          </cell>
          <cell r="C108" t="str">
            <v>Manfred,Staab</v>
          </cell>
          <cell r="D108">
            <v>268757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15812</v>
          </cell>
          <cell r="C109" t="str">
            <v>Alois,Thierolf</v>
          </cell>
          <cell r="D109">
            <v>51273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15356</v>
          </cell>
          <cell r="C110" t="str">
            <v>Björn,Weis</v>
          </cell>
          <cell r="D110">
            <v>785482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15398</v>
          </cell>
          <cell r="C111" t="str">
            <v>Michaela,Wolfram</v>
          </cell>
          <cell r="D111">
            <v>27905</v>
          </cell>
          <cell r="E111" t="str">
            <v>1. BV Aschaffenburg e.V.</v>
          </cell>
          <cell r="F111" t="str">
            <v>BC 2000 Aschaffenburg</v>
          </cell>
        </row>
        <row r="112">
          <cell r="B112">
            <v>15403</v>
          </cell>
          <cell r="C112" t="str">
            <v>Angela,Wüst</v>
          </cell>
          <cell r="D112">
            <v>368000</v>
          </cell>
          <cell r="E112" t="str">
            <v>1. BV Aschaffenburg e.V.</v>
          </cell>
          <cell r="F112" t="str">
            <v>BC 2000 Aschaffenburg</v>
          </cell>
        </row>
        <row r="113">
          <cell r="B113">
            <v>8435</v>
          </cell>
          <cell r="C113" t="str">
            <v>Sascha,Güldner</v>
          </cell>
          <cell r="D113">
            <v>871214</v>
          </cell>
          <cell r="E113" t="str">
            <v>BC Bad Hersfeld</v>
          </cell>
          <cell r="F113" t="str">
            <v>BC Bad Hersfeld</v>
          </cell>
        </row>
        <row r="114">
          <cell r="B114">
            <v>8506</v>
          </cell>
          <cell r="C114" t="str">
            <v>Klaus,Henkel</v>
          </cell>
          <cell r="D114">
            <v>51832</v>
          </cell>
          <cell r="E114" t="str">
            <v>BC Bad Hersfeld</v>
          </cell>
          <cell r="F114" t="str">
            <v>BC Bad Hersfeld</v>
          </cell>
        </row>
        <row r="115">
          <cell r="B115">
            <v>8555</v>
          </cell>
          <cell r="C115" t="str">
            <v>Christof,Hofmann</v>
          </cell>
          <cell r="D115">
            <v>365430</v>
          </cell>
          <cell r="E115" t="str">
            <v>BC Bad Hersfeld</v>
          </cell>
          <cell r="F115" t="str">
            <v>BC Bad Hersfeld</v>
          </cell>
        </row>
        <row r="116">
          <cell r="B116">
            <v>8742</v>
          </cell>
          <cell r="C116" t="str">
            <v>Rainer,Lendzian</v>
          </cell>
          <cell r="D116">
            <v>818351</v>
          </cell>
          <cell r="E116" t="str">
            <v>BC Bad Hersfeld</v>
          </cell>
          <cell r="F116" t="str">
            <v>BC Bad Hersfeld</v>
          </cell>
        </row>
        <row r="117">
          <cell r="B117">
            <v>15042</v>
          </cell>
          <cell r="C117" t="str">
            <v>Andreas,Rüffer</v>
          </cell>
          <cell r="D117">
            <v>365646</v>
          </cell>
          <cell r="E117" t="str">
            <v>BC Bad Hersfeld</v>
          </cell>
          <cell r="F117" t="str">
            <v>BC Bad Hersfeld</v>
          </cell>
        </row>
        <row r="118">
          <cell r="B118">
            <v>15516</v>
          </cell>
          <cell r="C118" t="str">
            <v>Robert,Schmidt</v>
          </cell>
          <cell r="D118">
            <v>911446</v>
          </cell>
          <cell r="E118" t="str">
            <v>BC Bad Hersfeld</v>
          </cell>
          <cell r="F118" t="str">
            <v>BC Bad Hersfeld</v>
          </cell>
        </row>
        <row r="119">
          <cell r="B119">
            <v>15839</v>
          </cell>
          <cell r="C119" t="str">
            <v>Manfred,Thiel</v>
          </cell>
          <cell r="D119">
            <v>51672</v>
          </cell>
          <cell r="E119" t="str">
            <v>BC Bad Hersfeld</v>
          </cell>
          <cell r="F119" t="str">
            <v>BC Bad Hersfeld</v>
          </cell>
        </row>
        <row r="120">
          <cell r="B120">
            <v>15344</v>
          </cell>
          <cell r="C120" t="str">
            <v>Peter,Watje</v>
          </cell>
          <cell r="D120">
            <v>476</v>
          </cell>
          <cell r="E120" t="str">
            <v>BC Bad Hersfeld</v>
          </cell>
          <cell r="F120" t="str">
            <v>BC Bad Hersfeld</v>
          </cell>
        </row>
        <row r="121">
          <cell r="B121">
            <v>15738</v>
          </cell>
          <cell r="C121" t="str">
            <v>Carsten,Beute</v>
          </cell>
          <cell r="D121">
            <v>51889</v>
          </cell>
          <cell r="E121" t="str">
            <v>BC Citystrikers</v>
          </cell>
          <cell r="F121" t="str">
            <v>Citystrikers</v>
          </cell>
        </row>
        <row r="122">
          <cell r="B122">
            <v>8181</v>
          </cell>
          <cell r="C122" t="str">
            <v>Thomas,Callsen</v>
          </cell>
          <cell r="D122">
            <v>27115</v>
          </cell>
          <cell r="E122" t="str">
            <v>BC Citystrikers</v>
          </cell>
          <cell r="F122" t="str">
            <v>Citystrikers</v>
          </cell>
        </row>
        <row r="123">
          <cell r="B123">
            <v>8196</v>
          </cell>
          <cell r="C123" t="str">
            <v>Dieter,Collmann</v>
          </cell>
          <cell r="D123">
            <v>51890</v>
          </cell>
          <cell r="E123" t="str">
            <v>BC Citystrikers</v>
          </cell>
          <cell r="F123" t="str">
            <v>Citystrikers</v>
          </cell>
        </row>
        <row r="124">
          <cell r="B124">
            <v>15786</v>
          </cell>
          <cell r="C124" t="str">
            <v>Thomas,Küllmer</v>
          </cell>
          <cell r="D124">
            <v>39992</v>
          </cell>
          <cell r="E124" t="str">
            <v>BC Citystrikers</v>
          </cell>
          <cell r="F124" t="str">
            <v>Citystrikers</v>
          </cell>
        </row>
        <row r="125">
          <cell r="B125">
            <v>15847</v>
          </cell>
          <cell r="C125" t="str">
            <v>Martina,Schrage</v>
          </cell>
          <cell r="D125">
            <v>51889</v>
          </cell>
          <cell r="E125" t="str">
            <v>BC Citystrikers</v>
          </cell>
          <cell r="F125" t="str">
            <v>Citystrikers</v>
          </cell>
        </row>
        <row r="126">
          <cell r="B126">
            <v>15605</v>
          </cell>
          <cell r="C126" t="str">
            <v>Carlo,Schrage</v>
          </cell>
          <cell r="D126">
            <v>27254</v>
          </cell>
          <cell r="E126" t="str">
            <v>BC Citystrikers</v>
          </cell>
          <cell r="F126" t="str">
            <v>Citystrikers</v>
          </cell>
        </row>
        <row r="127">
          <cell r="B127">
            <v>15849</v>
          </cell>
          <cell r="C127" t="str">
            <v>Renè,Widuckel</v>
          </cell>
          <cell r="D127">
            <v>51887</v>
          </cell>
          <cell r="E127" t="str">
            <v>BC Citystrikers</v>
          </cell>
          <cell r="F127" t="str">
            <v>Citystrikers</v>
          </cell>
        </row>
        <row r="128">
          <cell r="B128">
            <v>15523</v>
          </cell>
          <cell r="C128" t="str">
            <v>Djamel,Cheklal</v>
          </cell>
          <cell r="D128">
            <v>111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15654</v>
          </cell>
          <cell r="C129" t="str">
            <v>Sandra,Finkenauer</v>
          </cell>
          <cell r="D129">
            <v>27160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8554</v>
          </cell>
          <cell r="C130" t="str">
            <v>Sonja,Hoffmann</v>
          </cell>
          <cell r="D130">
            <v>622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15747</v>
          </cell>
          <cell r="C131" t="str">
            <v>Susan,Hofmann</v>
          </cell>
          <cell r="D131">
            <v>40067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15524</v>
          </cell>
          <cell r="C132" t="str">
            <v>Mario,Hofmann</v>
          </cell>
          <cell r="D132">
            <v>112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10022</v>
          </cell>
          <cell r="C133" t="str">
            <v>Claudia,Hüllenhütter</v>
          </cell>
          <cell r="D133">
            <v>27093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8571</v>
          </cell>
          <cell r="C134" t="str">
            <v>Wolfgang,Hüllenhütter</v>
          </cell>
          <cell r="D134">
            <v>854484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8753</v>
          </cell>
          <cell r="C135" t="str">
            <v>Diana,Long</v>
          </cell>
          <cell r="D135">
            <v>1035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8845</v>
          </cell>
          <cell r="C136" t="str">
            <v>Claudia,Müller</v>
          </cell>
          <cell r="D136">
            <v>51480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8853</v>
          </cell>
          <cell r="C137" t="str">
            <v>Jochen,Müller</v>
          </cell>
          <cell r="D137">
            <v>51701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15027</v>
          </cell>
          <cell r="C138" t="str">
            <v>Curd,Rogat</v>
          </cell>
          <cell r="D138">
            <v>818791</v>
          </cell>
          <cell r="E138" t="str">
            <v>BC Cosmos Wiesbaden</v>
          </cell>
          <cell r="F138" t="str">
            <v>Cosmos Wiesbaden</v>
          </cell>
        </row>
        <row r="139">
          <cell r="B139">
            <v>15247</v>
          </cell>
          <cell r="C139" t="str">
            <v>Christian,Stolz</v>
          </cell>
          <cell r="E139" t="str">
            <v>BC Cosmos Wiesbaden</v>
          </cell>
          <cell r="F139" t="str">
            <v>Cosmos Wiesbaden</v>
          </cell>
        </row>
        <row r="140">
          <cell r="B140">
            <v>15514</v>
          </cell>
          <cell r="C140" t="str">
            <v>Thomas,Behr</v>
          </cell>
          <cell r="D140">
            <v>115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8277</v>
          </cell>
          <cell r="C141" t="str">
            <v>Alexander,Erhardt</v>
          </cell>
          <cell r="D141">
            <v>902993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15871</v>
          </cell>
          <cell r="C143" t="str">
            <v>Antonio,Garcia Prol</v>
          </cell>
          <cell r="D143">
            <v>51995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15651</v>
          </cell>
          <cell r="C144" t="str">
            <v>Hubert,Günther</v>
          </cell>
          <cell r="D144">
            <v>27021</v>
          </cell>
          <cell r="E144" t="str">
            <v>BC Keller Strikers Dillenburg e.V.</v>
          </cell>
          <cell r="F144" t="str">
            <v>BC Kellerstrikers</v>
          </cell>
        </row>
        <row r="145">
          <cell r="B145">
            <v>8438</v>
          </cell>
          <cell r="C145" t="str">
            <v>Sven,Güttich</v>
          </cell>
          <cell r="D145">
            <v>902991</v>
          </cell>
          <cell r="E145" t="str">
            <v>BC Keller Strikers Dillenburg e.V.</v>
          </cell>
          <cell r="F145" t="str">
            <v>BC Kellerstrikers</v>
          </cell>
        </row>
        <row r="146">
          <cell r="B146">
            <v>15547</v>
          </cell>
          <cell r="C146" t="str">
            <v>Vitali,Knöll</v>
          </cell>
          <cell r="D146">
            <v>228</v>
          </cell>
          <cell r="E146" t="str">
            <v>BC Keller Strikers Dillenburg e.V.</v>
          </cell>
          <cell r="F146" t="str">
            <v>BC Kellerstrikers</v>
          </cell>
        </row>
        <row r="147">
          <cell r="B147">
            <v>8857</v>
          </cell>
          <cell r="C147" t="str">
            <v>Michael,Müller</v>
          </cell>
          <cell r="D147">
            <v>855563</v>
          </cell>
          <cell r="E147" t="str">
            <v>BC Keller Strikers Dillenburg e.V.</v>
          </cell>
          <cell r="F147" t="str">
            <v>BC Kellerstrikers</v>
          </cell>
        </row>
        <row r="148">
          <cell r="B148">
            <v>15546</v>
          </cell>
          <cell r="C148" t="str">
            <v>Jakob,Rifinius</v>
          </cell>
          <cell r="D148">
            <v>224</v>
          </cell>
          <cell r="E148" t="str">
            <v>BC Keller Strikers Dillenburg e.V.</v>
          </cell>
          <cell r="F148" t="str">
            <v>BC Kellerstrikers</v>
          </cell>
        </row>
        <row r="149">
          <cell r="B149">
            <v>15798</v>
          </cell>
          <cell r="C149" t="str">
            <v>Daniel,Saalbach</v>
          </cell>
          <cell r="D149">
            <v>51122</v>
          </cell>
          <cell r="E149" t="str">
            <v>BC Keller Strikers Dillenburg e.V.</v>
          </cell>
          <cell r="F149" t="str">
            <v>BC Kellerstrikers</v>
          </cell>
        </row>
        <row r="150">
          <cell r="B150">
            <v>15672</v>
          </cell>
          <cell r="C150" t="str">
            <v>Daniel,Schäfer</v>
          </cell>
          <cell r="D150">
            <v>27409</v>
          </cell>
          <cell r="E150" t="str">
            <v>BC Keller Strikers Dillenburg e.V.</v>
          </cell>
          <cell r="F150" t="str">
            <v>BC Kellerstrikers</v>
          </cell>
        </row>
        <row r="151">
          <cell r="B151">
            <v>15171</v>
          </cell>
          <cell r="C151" t="str">
            <v>Jan,Schweitzer</v>
          </cell>
          <cell r="D151">
            <v>902985</v>
          </cell>
          <cell r="E151" t="str">
            <v>BC Keller Strikers Dillenburg e.V.</v>
          </cell>
          <cell r="F151" t="str">
            <v>BC Kellerstrikers</v>
          </cell>
        </row>
        <row r="152">
          <cell r="B152">
            <v>15678</v>
          </cell>
          <cell r="C152" t="str">
            <v>Charalambos,Atmatzidis</v>
          </cell>
          <cell r="D152">
            <v>27447</v>
          </cell>
          <cell r="E152" t="str">
            <v>BC Wiesbaden e.V.</v>
          </cell>
          <cell r="F152" t="str">
            <v>BC Wiesbaden</v>
          </cell>
        </row>
        <row r="153">
          <cell r="B153">
            <v>8088</v>
          </cell>
          <cell r="C153" t="str">
            <v>Sophia,Berardi</v>
          </cell>
          <cell r="D153">
            <v>907108</v>
          </cell>
          <cell r="E153" t="str">
            <v>BC Wiesbaden e.V.</v>
          </cell>
          <cell r="F153" t="str">
            <v>BC Wiesbaden</v>
          </cell>
        </row>
        <row r="154">
          <cell r="B154">
            <v>8087</v>
          </cell>
          <cell r="C154" t="str">
            <v>Danny,Berardi</v>
          </cell>
          <cell r="D154">
            <v>907109</v>
          </cell>
          <cell r="E154" t="str">
            <v>BC Wiesbaden e.V.</v>
          </cell>
          <cell r="F154" t="str">
            <v>BC Wiesbaden</v>
          </cell>
        </row>
        <row r="155">
          <cell r="B155">
            <v>8086</v>
          </cell>
          <cell r="C155" t="str">
            <v>Danny,Berardi</v>
          </cell>
          <cell r="D155">
            <v>888970</v>
          </cell>
          <cell r="E155" t="str">
            <v>BC Wiesbaden e.V.</v>
          </cell>
          <cell r="F155" t="str">
            <v>BC Wiesbaden</v>
          </cell>
        </row>
        <row r="156">
          <cell r="B156">
            <v>8089</v>
          </cell>
          <cell r="C156" t="str">
            <v>Stacy,Berardi</v>
          </cell>
          <cell r="D156">
            <v>39348</v>
          </cell>
          <cell r="E156" t="str">
            <v>BC Wiesbaden e.V.</v>
          </cell>
          <cell r="F156" t="str">
            <v>BC Wiesbaden</v>
          </cell>
        </row>
        <row r="157">
          <cell r="B157">
            <v>8126</v>
          </cell>
          <cell r="C157" t="str">
            <v>Tim,Bohrmann</v>
          </cell>
          <cell r="D157">
            <v>771115</v>
          </cell>
          <cell r="E157" t="str">
            <v>BC Wiesbaden e.V.</v>
          </cell>
          <cell r="F157" t="str">
            <v>BC Wiesbaden</v>
          </cell>
        </row>
        <row r="158">
          <cell r="B158">
            <v>8125</v>
          </cell>
          <cell r="C158" t="str">
            <v>Berthold,Bohrmann</v>
          </cell>
          <cell r="D158">
            <v>801828</v>
          </cell>
          <cell r="E158" t="str">
            <v>BC Wiesbaden e.V.</v>
          </cell>
          <cell r="F158" t="str">
            <v>BC Wiesbaden</v>
          </cell>
        </row>
        <row r="159">
          <cell r="B159">
            <v>8235</v>
          </cell>
          <cell r="C159" t="str">
            <v>Claudia,Diehl</v>
          </cell>
          <cell r="D159">
            <v>801762</v>
          </cell>
          <cell r="E159" t="str">
            <v>BC Wiesbaden e.V.</v>
          </cell>
          <cell r="F159" t="str">
            <v>BC Wiesbaden</v>
          </cell>
        </row>
        <row r="160">
          <cell r="B160">
            <v>8237</v>
          </cell>
          <cell r="C160" t="str">
            <v>Johann,Diehl</v>
          </cell>
          <cell r="D160">
            <v>361262</v>
          </cell>
          <cell r="E160" t="str">
            <v>BC Wiesbaden e.V.</v>
          </cell>
          <cell r="F160" t="str">
            <v>BC Wiesbaden</v>
          </cell>
        </row>
        <row r="161">
          <cell r="B161">
            <v>8260</v>
          </cell>
          <cell r="C161" t="str">
            <v>Andrew,Drössel</v>
          </cell>
          <cell r="D161">
            <v>907107</v>
          </cell>
          <cell r="E161" t="str">
            <v>BC Wiesbaden e.V.</v>
          </cell>
          <cell r="F161" t="str">
            <v>BC Wiesbaden</v>
          </cell>
        </row>
        <row r="162">
          <cell r="B162">
            <v>15479</v>
          </cell>
          <cell r="C162" t="str">
            <v>Detlev,Drössel</v>
          </cell>
          <cell r="D162">
            <v>907041</v>
          </cell>
          <cell r="E162" t="str">
            <v>BC Wiesbaden e.V.</v>
          </cell>
          <cell r="F162" t="str">
            <v>BC Wiesbaden</v>
          </cell>
        </row>
        <row r="163">
          <cell r="B163">
            <v>8270</v>
          </cell>
          <cell r="C163" t="str">
            <v>Horst,Elsenberger</v>
          </cell>
          <cell r="D163">
            <v>51830</v>
          </cell>
          <cell r="E163" t="str">
            <v>BC Wiesbaden e.V.</v>
          </cell>
          <cell r="F163" t="str">
            <v>BC Wiesbaden</v>
          </cell>
        </row>
        <row r="164">
          <cell r="B164">
            <v>8295</v>
          </cell>
          <cell r="C164" t="str">
            <v>Thomas,Feller</v>
          </cell>
          <cell r="D164">
            <v>39210</v>
          </cell>
          <cell r="E164" t="str">
            <v>BC Wiesbaden e.V.</v>
          </cell>
          <cell r="F164" t="str">
            <v>BC Wiesbaden</v>
          </cell>
        </row>
        <row r="165">
          <cell r="B165">
            <v>8439</v>
          </cell>
          <cell r="C165" t="str">
            <v>Anna-Maria,Haas</v>
          </cell>
          <cell r="D165">
            <v>819205</v>
          </cell>
          <cell r="E165" t="str">
            <v>BC Wiesbaden e.V.</v>
          </cell>
          <cell r="F165" t="str">
            <v>BC Wiesbaden</v>
          </cell>
        </row>
        <row r="166">
          <cell r="B166">
            <v>8447</v>
          </cell>
          <cell r="C166" t="str">
            <v>Elfie,Hagen</v>
          </cell>
          <cell r="D166">
            <v>888366</v>
          </cell>
          <cell r="E166" t="str">
            <v>BC Wiesbaden e.V.</v>
          </cell>
          <cell r="F166" t="str">
            <v>BC Wiesbaden</v>
          </cell>
        </row>
        <row r="167">
          <cell r="B167">
            <v>15753</v>
          </cell>
          <cell r="C167" t="str">
            <v>Sascha,Hörner</v>
          </cell>
          <cell r="D167">
            <v>40156</v>
          </cell>
          <cell r="E167" t="str">
            <v>BC Wiesbaden e.V.</v>
          </cell>
          <cell r="F167" t="str">
            <v>BC Wiesbaden</v>
          </cell>
        </row>
        <row r="168">
          <cell r="B168">
            <v>15633</v>
          </cell>
          <cell r="C168" t="str">
            <v>Sebastian,Huber</v>
          </cell>
          <cell r="D168">
            <v>1046</v>
          </cell>
          <cell r="E168" t="str">
            <v>BC Wiesbaden e.V.</v>
          </cell>
          <cell r="F168" t="str">
            <v>BC Wiesbaden</v>
          </cell>
        </row>
        <row r="169">
          <cell r="B169">
            <v>15478</v>
          </cell>
          <cell r="C169" t="str">
            <v>Christian,Kluge</v>
          </cell>
          <cell r="D169">
            <v>909284</v>
          </cell>
          <cell r="E169" t="str">
            <v>BC Wiesbaden e.V.</v>
          </cell>
          <cell r="F169" t="str">
            <v>BC Wiesbaden</v>
          </cell>
        </row>
        <row r="170">
          <cell r="B170">
            <v>8679</v>
          </cell>
          <cell r="C170" t="str">
            <v>Eva-Maria,Kompauer</v>
          </cell>
          <cell r="D170">
            <v>733795</v>
          </cell>
          <cell r="E170" t="str">
            <v>BC Wiesbaden e.V.</v>
          </cell>
          <cell r="F170" t="str">
            <v>BC Wiesbaden</v>
          </cell>
        </row>
        <row r="171">
          <cell r="B171">
            <v>8683</v>
          </cell>
          <cell r="C171" t="str">
            <v>Horst,Könner</v>
          </cell>
          <cell r="D171">
            <v>51831</v>
          </cell>
          <cell r="E171" t="str">
            <v>BC Wiesbaden e.V.</v>
          </cell>
          <cell r="F171" t="str">
            <v>BC Wiesbaden</v>
          </cell>
        </row>
        <row r="172">
          <cell r="B172">
            <v>15652</v>
          </cell>
          <cell r="C172" t="str">
            <v>Heiner,Lange</v>
          </cell>
          <cell r="D172">
            <v>27094</v>
          </cell>
          <cell r="E172" t="str">
            <v>BC Wiesbaden e.V.</v>
          </cell>
          <cell r="F172" t="str">
            <v>BC Wiesbaden</v>
          </cell>
        </row>
        <row r="173">
          <cell r="B173">
            <v>15634</v>
          </cell>
          <cell r="C173" t="str">
            <v>Baber-Jan,Mirza</v>
          </cell>
          <cell r="D173">
            <v>1045</v>
          </cell>
          <cell r="E173" t="str">
            <v>BC Wiesbaden e.V.</v>
          </cell>
          <cell r="F173" t="str">
            <v>BC Wiesbaden</v>
          </cell>
        </row>
        <row r="174">
          <cell r="B174">
            <v>15911</v>
          </cell>
          <cell r="C174" t="str">
            <v>Kay,Plaumann</v>
          </cell>
          <cell r="D174">
            <v>40167</v>
          </cell>
          <cell r="E174" t="str">
            <v>BC Wiesbaden e.V.</v>
          </cell>
          <cell r="F174" t="str">
            <v>BC Wiesbaden</v>
          </cell>
        </row>
        <row r="175">
          <cell r="B175">
            <v>15679</v>
          </cell>
          <cell r="C175" t="str">
            <v>René,Rabenseifener</v>
          </cell>
          <cell r="D175">
            <v>27291</v>
          </cell>
          <cell r="E175" t="str">
            <v>BC Wiesbaden e.V.</v>
          </cell>
          <cell r="F175" t="str">
            <v>BC Wiesbaden</v>
          </cell>
        </row>
        <row r="176">
          <cell r="B176">
            <v>15855</v>
          </cell>
          <cell r="C176" t="str">
            <v>Brigitte,Schugt</v>
          </cell>
          <cell r="D176">
            <v>51958</v>
          </cell>
          <cell r="E176" t="str">
            <v>BC Wiesbaden e.V.</v>
          </cell>
          <cell r="F176" t="str">
            <v>BC Wiesbaden</v>
          </cell>
        </row>
        <row r="177">
          <cell r="B177">
            <v>15182</v>
          </cell>
          <cell r="C177" t="str">
            <v>Petra,Seib</v>
          </cell>
          <cell r="D177">
            <v>819248</v>
          </cell>
          <cell r="E177" t="str">
            <v>BC Wiesbaden e.V.</v>
          </cell>
          <cell r="F177" t="str">
            <v>BC Wiesbaden</v>
          </cell>
        </row>
        <row r="178">
          <cell r="B178">
            <v>15838</v>
          </cell>
          <cell r="C178" t="str">
            <v>Terence,Smith</v>
          </cell>
          <cell r="D178">
            <v>51829</v>
          </cell>
          <cell r="E178" t="str">
            <v>BC Wiesbaden e.V.</v>
          </cell>
          <cell r="F178" t="str">
            <v>BC Wiesbaden</v>
          </cell>
        </row>
        <row r="179">
          <cell r="B179">
            <v>15301</v>
          </cell>
          <cell r="C179" t="str">
            <v>Robert,Triesch</v>
          </cell>
          <cell r="D179">
            <v>907105</v>
          </cell>
          <cell r="E179" t="str">
            <v>BC Wiesbaden e.V.</v>
          </cell>
          <cell r="F179" t="str">
            <v>BC Wiesbaden</v>
          </cell>
        </row>
        <row r="180">
          <cell r="B180">
            <v>15525</v>
          </cell>
          <cell r="C180" t="str">
            <v>Heiko,Wünschirs</v>
          </cell>
          <cell r="D180">
            <v>110</v>
          </cell>
          <cell r="E180" t="str">
            <v>BC Wiesbaden e.V.</v>
          </cell>
          <cell r="F180" t="str">
            <v>BC Wiesbaden</v>
          </cell>
        </row>
        <row r="181">
          <cell r="B181">
            <v>15402</v>
          </cell>
          <cell r="C181" t="str">
            <v>Daniel,Wünschirs</v>
          </cell>
          <cell r="D181">
            <v>888971</v>
          </cell>
          <cell r="E181" t="str">
            <v>BC Wiesbaden e.V.</v>
          </cell>
          <cell r="F181" t="str">
            <v>BC Wiesbaden</v>
          </cell>
        </row>
        <row r="182">
          <cell r="B182">
            <v>15913</v>
          </cell>
          <cell r="C182" t="str">
            <v>Sascha,Berner</v>
          </cell>
          <cell r="D182">
            <v>67345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14079</v>
          </cell>
          <cell r="C183" t="str">
            <v>Wolfgang,Czermak</v>
          </cell>
          <cell r="D183">
            <v>59135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15906</v>
          </cell>
          <cell r="C184" t="str">
            <v>Heinz,Hartmann</v>
          </cell>
          <cell r="D184">
            <v>67241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15907</v>
          </cell>
          <cell r="C185" t="str">
            <v>Dulce,Hellersberg</v>
          </cell>
          <cell r="D185">
            <v>67242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14002</v>
          </cell>
          <cell r="C186" t="str">
            <v>Patrick,Keil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14689</v>
          </cell>
          <cell r="C187" t="str">
            <v>Hans-Peter,Keil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15904</v>
          </cell>
          <cell r="C188" t="str">
            <v>Alexander,Kuderna</v>
          </cell>
          <cell r="D188">
            <v>67240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15902</v>
          </cell>
          <cell r="C189" t="str">
            <v>Bianka,Kuderna</v>
          </cell>
          <cell r="D189">
            <v>67238</v>
          </cell>
          <cell r="E189" t="str">
            <v>Bowlingsportclub Bensheim 08 e.V</v>
          </cell>
          <cell r="F189" t="str">
            <v>Bowlingsportclub Bensheim 08 e.V</v>
          </cell>
        </row>
        <row r="190">
          <cell r="B190">
            <v>15793</v>
          </cell>
          <cell r="C190" t="str">
            <v>Yves,Leonhardt</v>
          </cell>
          <cell r="D190">
            <v>51110</v>
          </cell>
          <cell r="E190" t="str">
            <v>Bowlingsportclub Bensheim 08 e.V</v>
          </cell>
          <cell r="F190" t="str">
            <v>Bowlingsportclub Bensheim 08 e.V</v>
          </cell>
        </row>
        <row r="191">
          <cell r="B191">
            <v>15905</v>
          </cell>
          <cell r="C191" t="str">
            <v>Thorsten,Listmann</v>
          </cell>
          <cell r="D191">
            <v>67249</v>
          </cell>
          <cell r="E191" t="str">
            <v>Bowlingsportclub Bensheim 08 e.V</v>
          </cell>
          <cell r="F191" t="str">
            <v>Bowlingsportclub Bensheim 08 e.V</v>
          </cell>
        </row>
        <row r="192">
          <cell r="B192">
            <v>15900</v>
          </cell>
          <cell r="C192" t="str">
            <v>Bianca,Reich</v>
          </cell>
          <cell r="D192">
            <v>67236</v>
          </cell>
          <cell r="E192" t="str">
            <v>Bowlingsportclub Bensheim 08 e.V</v>
          </cell>
          <cell r="F192" t="str">
            <v>Bowlingsportclub Bensheim 08 e.V</v>
          </cell>
        </row>
        <row r="193">
          <cell r="B193">
            <v>15899</v>
          </cell>
          <cell r="C193" t="str">
            <v>Peggy,Reich</v>
          </cell>
          <cell r="D193">
            <v>67235</v>
          </cell>
          <cell r="E193" t="str">
            <v>Bowlingsportclub Bensheim 08 e.V</v>
          </cell>
          <cell r="F193" t="str">
            <v>Bowlingsportclub Bensheim 08 e.V</v>
          </cell>
        </row>
        <row r="194">
          <cell r="B194">
            <v>15837</v>
          </cell>
          <cell r="C194" t="str">
            <v>Michael,Reich</v>
          </cell>
          <cell r="D194">
            <v>51681</v>
          </cell>
          <cell r="E194" t="str">
            <v>Bowlingsportclub Bensheim 08 e.V</v>
          </cell>
          <cell r="F194" t="str">
            <v>Bowlingsportclub Bensheim 08 e.V</v>
          </cell>
        </row>
        <row r="195">
          <cell r="B195">
            <v>15903</v>
          </cell>
          <cell r="C195" t="str">
            <v>Heike,Voelker-Hoyns</v>
          </cell>
          <cell r="D195">
            <v>67239</v>
          </cell>
          <cell r="E195" t="str">
            <v>Bowlingsportclub Bensheim 08 e.V</v>
          </cell>
          <cell r="F195" t="str">
            <v>Bowlingsportclub Bensheim 08 e.V</v>
          </cell>
        </row>
        <row r="196">
          <cell r="B196">
            <v>15873</v>
          </cell>
          <cell r="C196" t="str">
            <v>Boris,Westram</v>
          </cell>
          <cell r="D196">
            <v>52020</v>
          </cell>
          <cell r="E196" t="str">
            <v>Bowlingsportclub Bensheim 08 e.V</v>
          </cell>
          <cell r="F196" t="str">
            <v>Bowlingsportclub Bensheim 08 e.V</v>
          </cell>
        </row>
        <row r="197">
          <cell r="B197">
            <v>15901</v>
          </cell>
          <cell r="C197" t="str">
            <v>David,Wright</v>
          </cell>
          <cell r="D197">
            <v>67237</v>
          </cell>
          <cell r="E197" t="str">
            <v>Bowlingsportclub Bensheim 08 e.V</v>
          </cell>
          <cell r="F197" t="str">
            <v>Bowlingsportclub Bensheim 08 e.V</v>
          </cell>
        </row>
        <row r="198">
          <cell r="B198">
            <v>15795</v>
          </cell>
          <cell r="C198" t="str">
            <v>Claudia,Wright</v>
          </cell>
          <cell r="D198">
            <v>51108</v>
          </cell>
          <cell r="E198" t="str">
            <v>Bowlingsportclub Bensheim 08 e.V</v>
          </cell>
          <cell r="F198" t="str">
            <v>Bowlingsportclub Bensheim 08 e.V</v>
          </cell>
        </row>
        <row r="199">
          <cell r="B199">
            <v>15796</v>
          </cell>
          <cell r="C199" t="str">
            <v>Mark,Wright</v>
          </cell>
          <cell r="D199">
            <v>51109</v>
          </cell>
          <cell r="E199" t="str">
            <v>Bowlingsportclub Bensheim 08 e.V</v>
          </cell>
          <cell r="F199" t="str">
            <v>Bowlingsportclub Bensheim 08 e.V</v>
          </cell>
        </row>
        <row r="200">
          <cell r="B200">
            <v>8001</v>
          </cell>
          <cell r="C200" t="str">
            <v>Brigitte,Ackermann</v>
          </cell>
          <cell r="D200">
            <v>39675</v>
          </cell>
          <cell r="E200" t="str">
            <v>BSV 1990 Oberrad</v>
          </cell>
          <cell r="F200" t="str">
            <v>ABV Frankfurt</v>
          </cell>
        </row>
        <row r="201">
          <cell r="B201">
            <v>8098</v>
          </cell>
          <cell r="C201" t="str">
            <v>Eileen,Bigall</v>
          </cell>
          <cell r="D201">
            <v>39674</v>
          </cell>
          <cell r="E201" t="str">
            <v>BSV 1990 Oberrad</v>
          </cell>
          <cell r="F201" t="str">
            <v>ABV Frankfurt</v>
          </cell>
        </row>
        <row r="202">
          <cell r="B202">
            <v>8099</v>
          </cell>
          <cell r="C202" t="str">
            <v>Iris,Bigall</v>
          </cell>
          <cell r="D202">
            <v>51236</v>
          </cell>
          <cell r="E202" t="str">
            <v>BSV 1990 Oberrad</v>
          </cell>
          <cell r="F202" t="str">
            <v>ABV Frankfurt</v>
          </cell>
        </row>
        <row r="203">
          <cell r="B203">
            <v>8208</v>
          </cell>
          <cell r="C203" t="str">
            <v>Mark,Dähler</v>
          </cell>
          <cell r="D203">
            <v>39673</v>
          </cell>
          <cell r="E203" t="str">
            <v>BSV 1990 Oberrad</v>
          </cell>
          <cell r="F203" t="str">
            <v>ABV Frankfurt</v>
          </cell>
        </row>
        <row r="204">
          <cell r="B204">
            <v>302</v>
          </cell>
          <cell r="C204" t="str">
            <v>Dirk,Hemmelmann</v>
          </cell>
          <cell r="D204">
            <v>51852</v>
          </cell>
          <cell r="E204" t="str">
            <v>BSV 1990 Oberrad</v>
          </cell>
          <cell r="F204" t="str">
            <v>ABV Frankfurt</v>
          </cell>
        </row>
        <row r="205">
          <cell r="B205">
            <v>8529</v>
          </cell>
          <cell r="C205" t="str">
            <v>Tobias,Hess</v>
          </cell>
          <cell r="D205">
            <v>39668</v>
          </cell>
          <cell r="E205" t="str">
            <v>BSV 1990 Oberrad</v>
          </cell>
          <cell r="F205" t="str">
            <v>ABV Frankfurt</v>
          </cell>
        </row>
        <row r="206">
          <cell r="B206">
            <v>8670</v>
          </cell>
          <cell r="C206" t="str">
            <v>Monika,Koch</v>
          </cell>
          <cell r="D206">
            <v>39970</v>
          </cell>
          <cell r="E206" t="str">
            <v>BSV 1990 Oberrad</v>
          </cell>
          <cell r="F206" t="str">
            <v>ABV Frankfurt</v>
          </cell>
        </row>
        <row r="207">
          <cell r="B207">
            <v>8671</v>
          </cell>
          <cell r="C207" t="str">
            <v>Robert,Koch</v>
          </cell>
          <cell r="D207">
            <v>39371</v>
          </cell>
          <cell r="E207" t="str">
            <v>BSV 1990 Oberrad</v>
          </cell>
          <cell r="F207" t="str">
            <v>ABV Frankfurt</v>
          </cell>
        </row>
        <row r="208">
          <cell r="B208">
            <v>8760</v>
          </cell>
          <cell r="C208" t="str">
            <v>Marc,Lucke</v>
          </cell>
          <cell r="D208">
            <v>39679</v>
          </cell>
          <cell r="E208" t="str">
            <v>BSV 1990 Oberrad</v>
          </cell>
          <cell r="F208" t="str">
            <v>ABV Frankfurt</v>
          </cell>
        </row>
        <row r="209">
          <cell r="B209">
            <v>8759</v>
          </cell>
          <cell r="C209" t="str">
            <v>Joachim,Lucke</v>
          </cell>
          <cell r="D209">
            <v>39664</v>
          </cell>
          <cell r="E209" t="str">
            <v>BSV 1990 Oberrad</v>
          </cell>
          <cell r="F209" t="str">
            <v>ABV Frankfurt</v>
          </cell>
        </row>
        <row r="210">
          <cell r="B210">
            <v>8796</v>
          </cell>
          <cell r="C210" t="str">
            <v>Alexandra,Meissner</v>
          </cell>
          <cell r="D210">
            <v>39677</v>
          </cell>
          <cell r="E210" t="str">
            <v>BSV 1990 Oberrad</v>
          </cell>
          <cell r="F210" t="str">
            <v>ABV Frankfurt</v>
          </cell>
        </row>
        <row r="211">
          <cell r="B211">
            <v>8870</v>
          </cell>
          <cell r="C211" t="str">
            <v>Angela,Naujoks</v>
          </cell>
          <cell r="D211">
            <v>39667</v>
          </cell>
          <cell r="E211" t="str">
            <v>BSV 1990 Oberrad</v>
          </cell>
          <cell r="F211" t="str">
            <v>ABV Frankfurt</v>
          </cell>
        </row>
        <row r="212">
          <cell r="B212">
            <v>960</v>
          </cell>
          <cell r="C212" t="str">
            <v>Ulrike,Polte</v>
          </cell>
          <cell r="D212">
            <v>39788</v>
          </cell>
          <cell r="E212" t="str">
            <v>BSV 1990 Oberrad</v>
          </cell>
          <cell r="F212" t="str">
            <v>ABV Frankfurt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ABV Frankfurt</v>
          </cell>
        </row>
        <row r="214">
          <cell r="B214">
            <v>15082</v>
          </cell>
          <cell r="C214" t="str">
            <v>Patrizia,Scheuermann</v>
          </cell>
          <cell r="D214">
            <v>40079</v>
          </cell>
          <cell r="E214" t="str">
            <v>BSV 1990 Oberrad</v>
          </cell>
          <cell r="F214" t="str">
            <v>ABV Frankfurt</v>
          </cell>
        </row>
        <row r="215">
          <cell r="B215">
            <v>15183</v>
          </cell>
          <cell r="C215" t="str">
            <v>Barbora,Seifert</v>
          </cell>
          <cell r="D215">
            <v>51490</v>
          </cell>
          <cell r="E215" t="str">
            <v>BSV 1990 Oberrad</v>
          </cell>
          <cell r="F215" t="str">
            <v>ABV Frankfurt</v>
          </cell>
        </row>
        <row r="216">
          <cell r="B216">
            <v>15240</v>
          </cell>
          <cell r="C216" t="str">
            <v>Susan,Steul</v>
          </cell>
          <cell r="D216">
            <v>705</v>
          </cell>
          <cell r="E216" t="str">
            <v>BSV 1990 Oberrad</v>
          </cell>
          <cell r="F216" t="str">
            <v>ABV Frankfurt</v>
          </cell>
        </row>
        <row r="217">
          <cell r="B217">
            <v>15529</v>
          </cell>
          <cell r="C217" t="str">
            <v>Nicole,Tezak</v>
          </cell>
          <cell r="D217">
            <v>164</v>
          </cell>
          <cell r="E217" t="str">
            <v>BSV 1990 Oberrad</v>
          </cell>
          <cell r="F217" t="str">
            <v>ABV Frankfurt</v>
          </cell>
        </row>
        <row r="218">
          <cell r="B218">
            <v>15270</v>
          </cell>
          <cell r="C218" t="str">
            <v>Marina,Tharra</v>
          </cell>
          <cell r="D218">
            <v>39671</v>
          </cell>
          <cell r="E218" t="str">
            <v>BSV 1990 Oberrad</v>
          </cell>
          <cell r="F218" t="str">
            <v>ABV Frankfurt</v>
          </cell>
        </row>
        <row r="219">
          <cell r="B219">
            <v>15389</v>
          </cell>
          <cell r="C219" t="str">
            <v>Elke,Wittenborg</v>
          </cell>
          <cell r="D219">
            <v>367856</v>
          </cell>
          <cell r="E219" t="str">
            <v>BSV 1990 Oberrad</v>
          </cell>
          <cell r="F219" t="str">
            <v>ABV Frankfurt</v>
          </cell>
        </row>
        <row r="220">
          <cell r="B220">
            <v>8102</v>
          </cell>
          <cell r="C220" t="str">
            <v>Volker,Bigall</v>
          </cell>
          <cell r="D220">
            <v>39662</v>
          </cell>
          <cell r="E220" t="str">
            <v>BSV 1990 Oberrad</v>
          </cell>
          <cell r="F220" t="str">
            <v>BSV Oberrad</v>
          </cell>
        </row>
        <row r="221">
          <cell r="B221">
            <v>8100</v>
          </cell>
          <cell r="C221" t="str">
            <v>Marcel,Bigall</v>
          </cell>
          <cell r="D221">
            <v>39663</v>
          </cell>
          <cell r="E221" t="str">
            <v>BSV 1990 Oberrad</v>
          </cell>
          <cell r="F221" t="str">
            <v>BSV Oberrad</v>
          </cell>
        </row>
        <row r="222">
          <cell r="B222">
            <v>8101</v>
          </cell>
          <cell r="C222" t="str">
            <v>Rene,Bigall</v>
          </cell>
          <cell r="D222">
            <v>39665</v>
          </cell>
          <cell r="E222" t="str">
            <v>BSV 1990 Oberrad</v>
          </cell>
          <cell r="F222" t="str">
            <v>BSV Oberrad</v>
          </cell>
        </row>
        <row r="223">
          <cell r="B223">
            <v>15886</v>
          </cell>
          <cell r="C223" t="str">
            <v>Thomas,Dozckal</v>
          </cell>
          <cell r="D223">
            <v>66961</v>
          </cell>
          <cell r="E223" t="str">
            <v>BSV 1990 Oberrad</v>
          </cell>
          <cell r="F223" t="str">
            <v>BSV Oberrad</v>
          </cell>
        </row>
        <row r="224">
          <cell r="B224">
            <v>8646</v>
          </cell>
          <cell r="C224" t="str">
            <v>Bernhard,Kistinger</v>
          </cell>
          <cell r="D224">
            <v>39678</v>
          </cell>
          <cell r="E224" t="str">
            <v>BSV 1990 Oberrad</v>
          </cell>
          <cell r="F224" t="str">
            <v>BSV Oberrad</v>
          </cell>
        </row>
        <row r="225">
          <cell r="B225">
            <v>15081</v>
          </cell>
          <cell r="C225" t="str">
            <v>Ludwig,Scheuermann</v>
          </cell>
          <cell r="D225">
            <v>27910</v>
          </cell>
          <cell r="E225" t="str">
            <v>BSV 1990 Oberrad</v>
          </cell>
          <cell r="F225" t="str">
            <v>BSV Oberrad</v>
          </cell>
        </row>
        <row r="226">
          <cell r="B226">
            <v>15138</v>
          </cell>
          <cell r="C226" t="str">
            <v>Erhard,Scholz</v>
          </cell>
          <cell r="D226">
            <v>39666</v>
          </cell>
          <cell r="E226" t="str">
            <v>BSV 1990 Oberrad</v>
          </cell>
          <cell r="F226" t="str">
            <v>BSV Oberrad</v>
          </cell>
        </row>
        <row r="227">
          <cell r="B227">
            <v>15161</v>
          </cell>
          <cell r="C227" t="str">
            <v>Markus,Schulz</v>
          </cell>
          <cell r="D227">
            <v>39669</v>
          </cell>
          <cell r="E227" t="str">
            <v>BSV 1990 Oberrad</v>
          </cell>
          <cell r="F227" t="str">
            <v>BSV Oberrad</v>
          </cell>
        </row>
        <row r="228">
          <cell r="B228">
            <v>15220</v>
          </cell>
          <cell r="C228" t="str">
            <v>Thorsten,Stapf</v>
          </cell>
          <cell r="D228">
            <v>818594</v>
          </cell>
          <cell r="E228" t="str">
            <v>BSV 1990 Oberrad</v>
          </cell>
          <cell r="F228" t="str">
            <v>BSV Oberrad</v>
          </cell>
        </row>
        <row r="229">
          <cell r="B229">
            <v>15380</v>
          </cell>
          <cell r="C229" t="str">
            <v>Jan,Willems</v>
          </cell>
          <cell r="D229">
            <v>39681</v>
          </cell>
          <cell r="E229" t="str">
            <v>BSV 1990 Oberrad</v>
          </cell>
          <cell r="F229" t="str">
            <v>BSV Oberrad</v>
          </cell>
        </row>
        <row r="230">
          <cell r="B230">
            <v>15811</v>
          </cell>
          <cell r="C230" t="str">
            <v>Michael,Zander</v>
          </cell>
          <cell r="D230">
            <v>51235</v>
          </cell>
          <cell r="E230" t="str">
            <v>BSV 1990 Oberrad</v>
          </cell>
          <cell r="F230" t="str">
            <v>BSV Oberrad</v>
          </cell>
        </row>
        <row r="231">
          <cell r="B231">
            <v>8183</v>
          </cell>
          <cell r="C231" t="str">
            <v>David,Canady</v>
          </cell>
          <cell r="D231">
            <v>190</v>
          </cell>
          <cell r="E231" t="str">
            <v>BSV Kassel</v>
          </cell>
          <cell r="F231" t="str">
            <v>Finale Kassel</v>
          </cell>
        </row>
        <row r="232">
          <cell r="B232">
            <v>8498</v>
          </cell>
          <cell r="C232" t="str">
            <v>Dirk,Heller</v>
          </cell>
          <cell r="D232">
            <v>770947</v>
          </cell>
          <cell r="E232" t="str">
            <v>BSV Kassel</v>
          </cell>
          <cell r="F232" t="str">
            <v>Finale Kassel</v>
          </cell>
        </row>
        <row r="233">
          <cell r="B233">
            <v>15767</v>
          </cell>
          <cell r="C233" t="str">
            <v>Thomas,Herzog</v>
          </cell>
          <cell r="D233">
            <v>51167</v>
          </cell>
          <cell r="E233" t="str">
            <v>BSV Kassel</v>
          </cell>
          <cell r="F233" t="str">
            <v>Finale Kassel</v>
          </cell>
        </row>
        <row r="234">
          <cell r="B234">
            <v>15705</v>
          </cell>
          <cell r="C234" t="str">
            <v>Dennis,Hübner</v>
          </cell>
          <cell r="D234">
            <v>27815</v>
          </cell>
          <cell r="E234" t="str">
            <v>BSV Kassel</v>
          </cell>
          <cell r="F234" t="str">
            <v>Finale Kassel</v>
          </cell>
        </row>
        <row r="235">
          <cell r="B235">
            <v>8570</v>
          </cell>
          <cell r="C235" t="str">
            <v>Rolf,Hübner</v>
          </cell>
          <cell r="D235">
            <v>261016</v>
          </cell>
          <cell r="E235" t="str">
            <v>BSV Kassel</v>
          </cell>
          <cell r="F235" t="str">
            <v>Finale Kassel</v>
          </cell>
        </row>
        <row r="236">
          <cell r="B236">
            <v>8619</v>
          </cell>
          <cell r="C236" t="str">
            <v>Werner,Kallup</v>
          </cell>
          <cell r="D236">
            <v>853909</v>
          </cell>
          <cell r="E236" t="str">
            <v>BSV Kassel</v>
          </cell>
          <cell r="F236" t="str">
            <v>Finale Kassel</v>
          </cell>
        </row>
        <row r="237">
          <cell r="B237">
            <v>15494</v>
          </cell>
          <cell r="C237" t="str">
            <v>Benjamin,Kessler</v>
          </cell>
          <cell r="D237">
            <v>924</v>
          </cell>
          <cell r="E237" t="str">
            <v>BSV Kassel</v>
          </cell>
          <cell r="F237" t="str">
            <v>Finale Kassel</v>
          </cell>
        </row>
        <row r="238">
          <cell r="B238">
            <v>8750</v>
          </cell>
          <cell r="C238" t="str">
            <v>Klaus-Uwe,Lischka</v>
          </cell>
          <cell r="D238">
            <v>368271</v>
          </cell>
          <cell r="E238" t="str">
            <v>BSV Kassel</v>
          </cell>
          <cell r="F238" t="str">
            <v>Finale Kassel</v>
          </cell>
        </row>
        <row r="239">
          <cell r="B239">
            <v>15876</v>
          </cell>
          <cell r="C239" t="str">
            <v>Lothar,Mand</v>
          </cell>
          <cell r="D239">
            <v>51275</v>
          </cell>
          <cell r="E239" t="str">
            <v>BSV Kassel</v>
          </cell>
          <cell r="F239" t="str">
            <v>Finale Kassel</v>
          </cell>
        </row>
        <row r="240">
          <cell r="B240">
            <v>15613</v>
          </cell>
          <cell r="C240" t="str">
            <v>Paul,Moor</v>
          </cell>
          <cell r="D240">
            <v>441</v>
          </cell>
          <cell r="E240" t="str">
            <v>BSV Kassel</v>
          </cell>
          <cell r="F240" t="str">
            <v>Finale Kassel</v>
          </cell>
        </row>
        <row r="241">
          <cell r="B241">
            <v>12494</v>
          </cell>
          <cell r="C241" t="str">
            <v>Sascha,Obst</v>
          </cell>
          <cell r="D241">
            <v>39446</v>
          </cell>
          <cell r="E241" t="str">
            <v>BSV Kassel</v>
          </cell>
          <cell r="F241" t="str">
            <v>Finale Kassel</v>
          </cell>
        </row>
        <row r="242">
          <cell r="B242">
            <v>15614</v>
          </cell>
          <cell r="C242" t="str">
            <v>Osku,Palermaa</v>
          </cell>
          <cell r="D242">
            <v>442</v>
          </cell>
          <cell r="E242" t="str">
            <v>BSV Kassel</v>
          </cell>
          <cell r="F242" t="str">
            <v>Finale Kassel</v>
          </cell>
        </row>
        <row r="243">
          <cell r="B243">
            <v>8973</v>
          </cell>
          <cell r="C243" t="str">
            <v>Christian,Racpan</v>
          </cell>
          <cell r="D243">
            <v>40035</v>
          </cell>
          <cell r="E243" t="str">
            <v>BSV Kassel</v>
          </cell>
          <cell r="F243" t="str">
            <v>Finale Kassel</v>
          </cell>
        </row>
        <row r="244">
          <cell r="B244">
            <v>15136</v>
          </cell>
          <cell r="C244" t="str">
            <v>Peter,Scholdra</v>
          </cell>
          <cell r="D244">
            <v>735360</v>
          </cell>
          <cell r="E244" t="str">
            <v>BSV Kassel</v>
          </cell>
          <cell r="F244" t="str">
            <v>Finale Kassel</v>
          </cell>
        </row>
        <row r="245">
          <cell r="B245">
            <v>1051</v>
          </cell>
          <cell r="C245" t="str">
            <v>Timo,Schröder</v>
          </cell>
          <cell r="D245">
            <v>39445</v>
          </cell>
          <cell r="E245" t="str">
            <v>BSV Kassel</v>
          </cell>
          <cell r="F245" t="str">
            <v>Finale Kassel</v>
          </cell>
        </row>
        <row r="246">
          <cell r="B246">
            <v>15186</v>
          </cell>
          <cell r="C246" t="str">
            <v>Peter,Senf</v>
          </cell>
          <cell r="D246">
            <v>254678</v>
          </cell>
          <cell r="E246" t="str">
            <v>BSV Kassel</v>
          </cell>
          <cell r="F246" t="str">
            <v>Finale Kassel</v>
          </cell>
        </row>
        <row r="247">
          <cell r="B247">
            <v>15302</v>
          </cell>
          <cell r="C247" t="str">
            <v>Uwe,Tscharke</v>
          </cell>
          <cell r="D247">
            <v>66984</v>
          </cell>
          <cell r="E247" t="str">
            <v>BSV Kassel</v>
          </cell>
          <cell r="F247" t="str">
            <v>Finale Kassel</v>
          </cell>
        </row>
        <row r="248">
          <cell r="B248">
            <v>18800</v>
          </cell>
          <cell r="C248" t="str">
            <v>Dirk,Völkel</v>
          </cell>
          <cell r="D248">
            <v>67243</v>
          </cell>
          <cell r="E248" t="str">
            <v>BSV Kassel</v>
          </cell>
          <cell r="F248" t="str">
            <v>Finale Kassel</v>
          </cell>
        </row>
        <row r="249">
          <cell r="B249">
            <v>15781</v>
          </cell>
          <cell r="C249" t="str">
            <v>John,Wells</v>
          </cell>
          <cell r="D249">
            <v>39893</v>
          </cell>
          <cell r="E249" t="str">
            <v>BSV Kassel</v>
          </cell>
          <cell r="F249" t="str">
            <v>Finale Kassel</v>
          </cell>
        </row>
        <row r="250">
          <cell r="B250">
            <v>15889</v>
          </cell>
          <cell r="C250" t="str">
            <v>Marco,Finn</v>
          </cell>
          <cell r="E250" t="str">
            <v>BSV Langen 83</v>
          </cell>
          <cell r="F250" t="str">
            <v>BC Langen 83</v>
          </cell>
        </row>
        <row r="251">
          <cell r="B251">
            <v>8315</v>
          </cell>
          <cell r="C251" t="str">
            <v>Peter,Fischer</v>
          </cell>
          <cell r="D251">
            <v>661721</v>
          </cell>
          <cell r="E251" t="str">
            <v>BSV Langen 83</v>
          </cell>
          <cell r="F251" t="str">
            <v>BC Langen 83</v>
          </cell>
        </row>
        <row r="252">
          <cell r="B252">
            <v>8471</v>
          </cell>
          <cell r="C252" t="str">
            <v>Lydia,Heck-Seipel</v>
          </cell>
          <cell r="D252">
            <v>871240</v>
          </cell>
          <cell r="E252" t="str">
            <v>BSV Langen 83</v>
          </cell>
          <cell r="F252" t="str">
            <v>BC Langen 83</v>
          </cell>
        </row>
        <row r="253">
          <cell r="B253">
            <v>8484</v>
          </cell>
          <cell r="C253" t="str">
            <v>Manfred,Heindl</v>
          </cell>
          <cell r="D253">
            <v>39282</v>
          </cell>
          <cell r="E253" t="str">
            <v>BSV Langen 83</v>
          </cell>
          <cell r="F253" t="str">
            <v>BC Langen 83</v>
          </cell>
        </row>
        <row r="254">
          <cell r="B254">
            <v>15771</v>
          </cell>
          <cell r="C254" t="str">
            <v>Jörg,Heininger</v>
          </cell>
          <cell r="D254">
            <v>39541</v>
          </cell>
          <cell r="E254" t="str">
            <v>BSV Langen 83</v>
          </cell>
          <cell r="F254" t="str">
            <v>BC Langen 83</v>
          </cell>
        </row>
        <row r="255">
          <cell r="B255">
            <v>8488</v>
          </cell>
          <cell r="C255" t="str">
            <v>Thorsten,Heinrich</v>
          </cell>
          <cell r="D255">
            <v>39776</v>
          </cell>
          <cell r="E255" t="str">
            <v>BSV Langen 83</v>
          </cell>
          <cell r="F255" t="str">
            <v>BC Langen 83</v>
          </cell>
        </row>
        <row r="256">
          <cell r="B256">
            <v>8523</v>
          </cell>
          <cell r="C256" t="str">
            <v>Karl-Heinz,Herrmann</v>
          </cell>
          <cell r="D256">
            <v>265859</v>
          </cell>
          <cell r="E256" t="str">
            <v>BSV Langen 83</v>
          </cell>
          <cell r="F256" t="str">
            <v>BC Langen 83</v>
          </cell>
        </row>
        <row r="257">
          <cell r="B257">
            <v>15792</v>
          </cell>
          <cell r="C257" t="str">
            <v>Michael,Kimbell</v>
          </cell>
          <cell r="D257">
            <v>51130</v>
          </cell>
          <cell r="E257" t="str">
            <v>BSV Langen 83</v>
          </cell>
          <cell r="F257" t="str">
            <v>BC Langen 83</v>
          </cell>
        </row>
        <row r="258">
          <cell r="B258">
            <v>8643</v>
          </cell>
          <cell r="C258" t="str">
            <v>Irmtraut,Kimbell</v>
          </cell>
          <cell r="D258">
            <v>819226</v>
          </cell>
          <cell r="E258" t="str">
            <v>BSV Langen 83</v>
          </cell>
          <cell r="F258" t="str">
            <v>BC Langen 83</v>
          </cell>
        </row>
        <row r="259">
          <cell r="B259">
            <v>8875</v>
          </cell>
          <cell r="C259" t="str">
            <v>Ladislaus,Neiczer</v>
          </cell>
          <cell r="D259">
            <v>27807</v>
          </cell>
          <cell r="E259" t="str">
            <v>BSV Langen 83</v>
          </cell>
          <cell r="F259" t="str">
            <v>BC Langen 83</v>
          </cell>
        </row>
        <row r="260">
          <cell r="B260">
            <v>15064</v>
          </cell>
          <cell r="C260" t="str">
            <v>Jürgen,Schäfer</v>
          </cell>
          <cell r="D260">
            <v>51533</v>
          </cell>
          <cell r="E260" t="str">
            <v>BSV Langen 83</v>
          </cell>
          <cell r="F260" t="str">
            <v>BC Langen 83</v>
          </cell>
        </row>
        <row r="261">
          <cell r="B261">
            <v>15099</v>
          </cell>
          <cell r="C261" t="str">
            <v>Gisela,Schley</v>
          </cell>
          <cell r="D261">
            <v>363965</v>
          </cell>
          <cell r="E261" t="str">
            <v>BSV Langen 83</v>
          </cell>
          <cell r="F261" t="str">
            <v>BC Langen 83</v>
          </cell>
        </row>
        <row r="262">
          <cell r="B262">
            <v>15100</v>
          </cell>
          <cell r="C262" t="str">
            <v>Hans-Joachim,Schley</v>
          </cell>
          <cell r="D262">
            <v>51534</v>
          </cell>
          <cell r="E262" t="str">
            <v>BSV Langen 83</v>
          </cell>
          <cell r="F262" t="str">
            <v>BC Langen 83</v>
          </cell>
        </row>
        <row r="263">
          <cell r="B263">
            <v>15184</v>
          </cell>
          <cell r="C263" t="str">
            <v>Walter,Seipel</v>
          </cell>
          <cell r="D263">
            <v>801609</v>
          </cell>
          <cell r="E263" t="str">
            <v>BSV Langen 83</v>
          </cell>
          <cell r="F263" t="str">
            <v>BC Langen 83</v>
          </cell>
        </row>
        <row r="264">
          <cell r="B264">
            <v>15772</v>
          </cell>
          <cell r="C264" t="str">
            <v>Terry,Völker</v>
          </cell>
          <cell r="D264">
            <v>39542</v>
          </cell>
          <cell r="E264" t="str">
            <v>BSV Langen 83</v>
          </cell>
          <cell r="F264" t="str">
            <v>BC Langen 83</v>
          </cell>
        </row>
        <row r="265">
          <cell r="B265">
            <v>15888</v>
          </cell>
          <cell r="C265" t="str">
            <v>Heike,Wolf</v>
          </cell>
          <cell r="D265">
            <v>67149</v>
          </cell>
          <cell r="E265" t="str">
            <v>BSV Langen 83</v>
          </cell>
          <cell r="F265" t="str">
            <v>BC Langen 83</v>
          </cell>
        </row>
        <row r="266">
          <cell r="B266">
            <v>8175</v>
          </cell>
          <cell r="C266" t="str">
            <v>Stefan,Büttner</v>
          </cell>
          <cell r="D266">
            <v>785667</v>
          </cell>
          <cell r="E266" t="str">
            <v>BSV Nord West Frankfurt</v>
          </cell>
          <cell r="F266" t="str">
            <v>BC Nord West Ffm</v>
          </cell>
        </row>
        <row r="267">
          <cell r="B267">
            <v>8900</v>
          </cell>
          <cell r="C267" t="str">
            <v>Mike,Obst</v>
          </cell>
          <cell r="D267">
            <v>365010</v>
          </cell>
          <cell r="E267" t="str">
            <v>BSV Nord West Frankfurt</v>
          </cell>
          <cell r="F267" t="str">
            <v>BC Nord West Ffm</v>
          </cell>
        </row>
        <row r="268">
          <cell r="B268">
            <v>8901</v>
          </cell>
          <cell r="C268" t="str">
            <v>Roland,Obst</v>
          </cell>
          <cell r="D268">
            <v>661431</v>
          </cell>
          <cell r="E268" t="str">
            <v>BSV Nord West Frankfurt</v>
          </cell>
          <cell r="F268" t="str">
            <v>BC Nord West Ffm</v>
          </cell>
        </row>
        <row r="269">
          <cell r="B269">
            <v>15892</v>
          </cell>
          <cell r="C269" t="str">
            <v>Bernd,Olbrich</v>
          </cell>
          <cell r="E269" t="str">
            <v>BSV Nord West Frankfurt</v>
          </cell>
          <cell r="F269" t="str">
            <v>BC Nord West Ffm</v>
          </cell>
        </row>
        <row r="270">
          <cell r="B270">
            <v>8904</v>
          </cell>
          <cell r="C270" t="str">
            <v>Manfred,Olbrich</v>
          </cell>
          <cell r="D270">
            <v>644715</v>
          </cell>
          <cell r="E270" t="str">
            <v>BSV Nord West Frankfurt</v>
          </cell>
          <cell r="F270" t="str">
            <v>BC Nord West Ffm</v>
          </cell>
        </row>
        <row r="271">
          <cell r="B271">
            <v>15035</v>
          </cell>
          <cell r="C271" t="str">
            <v>Dietmar,Röske</v>
          </cell>
          <cell r="D271">
            <v>834036</v>
          </cell>
          <cell r="E271" t="str">
            <v>BSV Nord West Frankfurt</v>
          </cell>
          <cell r="F271" t="str">
            <v>BC Nord West Ffm</v>
          </cell>
        </row>
        <row r="272">
          <cell r="B272">
            <v>15287</v>
          </cell>
          <cell r="C272" t="str">
            <v>Harry,Tippmann</v>
          </cell>
          <cell r="D272">
            <v>785668</v>
          </cell>
          <cell r="E272" t="str">
            <v>BSV Nord West Frankfurt</v>
          </cell>
          <cell r="F272" t="str">
            <v>BC Nord West Ffm</v>
          </cell>
        </row>
        <row r="273">
          <cell r="B273">
            <v>8046</v>
          </cell>
          <cell r="C273" t="str">
            <v>Marcel,Barth</v>
          </cell>
          <cell r="D273">
            <v>899904</v>
          </cell>
          <cell r="E273" t="str">
            <v>BV 1987 Frankfurt</v>
          </cell>
          <cell r="F273" t="str">
            <v>BV 1987 Frankfurt</v>
          </cell>
        </row>
        <row r="274">
          <cell r="B274">
            <v>8190</v>
          </cell>
          <cell r="C274" t="str">
            <v>Anastasios,Chalkidis</v>
          </cell>
          <cell r="D274">
            <v>549</v>
          </cell>
          <cell r="E274" t="str">
            <v>BV 1987 Frankfurt</v>
          </cell>
          <cell r="F274" t="str">
            <v>BV 1987 Frankfurt</v>
          </cell>
        </row>
        <row r="275">
          <cell r="B275">
            <v>8220</v>
          </cell>
          <cell r="C275" t="str">
            <v>Heinz,Dengs</v>
          </cell>
          <cell r="D275">
            <v>639854</v>
          </cell>
          <cell r="E275" t="str">
            <v>BV 1987 Frankfurt</v>
          </cell>
          <cell r="F275" t="str">
            <v>BV 1987 Frankfurt</v>
          </cell>
        </row>
        <row r="276">
          <cell r="B276">
            <v>8252</v>
          </cell>
          <cell r="C276" t="str">
            <v>Wolfgang,Doering</v>
          </cell>
          <cell r="D276">
            <v>487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15675</v>
          </cell>
          <cell r="C277" t="str">
            <v>Wolfgang,Doffin</v>
          </cell>
          <cell r="D277">
            <v>27440</v>
          </cell>
          <cell r="E277" t="str">
            <v>BV 1987 Frankfurt</v>
          </cell>
          <cell r="F277" t="str">
            <v>BV 1987 Frankfurt</v>
          </cell>
        </row>
        <row r="278">
          <cell r="B278">
            <v>8371</v>
          </cell>
          <cell r="C278" t="str">
            <v>Carsten,Gebhardt</v>
          </cell>
          <cell r="D278">
            <v>624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15571</v>
          </cell>
          <cell r="C279" t="str">
            <v>Benjamin,Görlich</v>
          </cell>
          <cell r="D279">
            <v>282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15908</v>
          </cell>
          <cell r="C280" t="str">
            <v>Claudia,Gromek</v>
          </cell>
          <cell r="D280">
            <v>67264</v>
          </cell>
          <cell r="E280" t="str">
            <v>BV 1987 Frankfurt</v>
          </cell>
          <cell r="F280" t="str">
            <v>BV 1987 Frankfurt</v>
          </cell>
        </row>
        <row r="281">
          <cell r="B281">
            <v>15803</v>
          </cell>
          <cell r="C281" t="str">
            <v>Reiner,Haase</v>
          </cell>
          <cell r="D281">
            <v>51192</v>
          </cell>
          <cell r="E281" t="str">
            <v>BV 1987 Frankfurt</v>
          </cell>
          <cell r="F281" t="str">
            <v>BV 1987 Frankfurt</v>
          </cell>
        </row>
        <row r="282">
          <cell r="B282">
            <v>15748</v>
          </cell>
          <cell r="C282" t="str">
            <v>Hans Jürgen,Haibach</v>
          </cell>
          <cell r="D282">
            <v>40068</v>
          </cell>
          <cell r="E282" t="str">
            <v>BV 1987 Frankfurt</v>
          </cell>
          <cell r="F282" t="str">
            <v>BV 1987 Frankfurt</v>
          </cell>
        </row>
        <row r="283">
          <cell r="B283">
            <v>10059</v>
          </cell>
          <cell r="C283" t="str">
            <v>Heinz-Thomas,Hoffmann</v>
          </cell>
          <cell r="D283">
            <v>40026</v>
          </cell>
          <cell r="E283" t="str">
            <v>BV 1987 Frankfurt</v>
          </cell>
          <cell r="F283" t="str">
            <v>BV 1987 Frankfurt</v>
          </cell>
        </row>
        <row r="284">
          <cell r="B284">
            <v>15570</v>
          </cell>
          <cell r="C284" t="str">
            <v>Björn,Kärmer</v>
          </cell>
          <cell r="D284">
            <v>283</v>
          </cell>
          <cell r="E284" t="str">
            <v>BV 1987 Frankfurt</v>
          </cell>
          <cell r="F284" t="str">
            <v>BV 1987 Frankfurt</v>
          </cell>
        </row>
        <row r="285">
          <cell r="B285">
            <v>8708</v>
          </cell>
          <cell r="C285" t="str">
            <v>Jürgen,Küchler</v>
          </cell>
          <cell r="D285">
            <v>366461</v>
          </cell>
          <cell r="E285" t="str">
            <v>BV 1987 Frankfurt</v>
          </cell>
          <cell r="F285" t="str">
            <v>BV 1987 Frankfurt</v>
          </cell>
        </row>
        <row r="286">
          <cell r="B286">
            <v>8769</v>
          </cell>
          <cell r="C286" t="str">
            <v>Gabi,Mader</v>
          </cell>
          <cell r="D286">
            <v>785563</v>
          </cell>
          <cell r="E286" t="str">
            <v>BV 1987 Frankfurt</v>
          </cell>
          <cell r="F286" t="str">
            <v>BV 1987 Frankfurt</v>
          </cell>
        </row>
        <row r="287">
          <cell r="B287">
            <v>8770</v>
          </cell>
          <cell r="C287" t="str">
            <v>Michael,Mader</v>
          </cell>
          <cell r="D287">
            <v>785562</v>
          </cell>
          <cell r="E287" t="str">
            <v>BV 1987 Frankfurt</v>
          </cell>
          <cell r="F287" t="str">
            <v>BV 1987 Frankfurt</v>
          </cell>
        </row>
        <row r="288">
          <cell r="B288">
            <v>8771</v>
          </cell>
          <cell r="C288" t="str">
            <v>Sven,Mader</v>
          </cell>
          <cell r="D288">
            <v>543</v>
          </cell>
          <cell r="E288" t="str">
            <v>BV 1987 Frankfurt</v>
          </cell>
          <cell r="F288" t="str">
            <v>BV 1987 Frankfurt</v>
          </cell>
        </row>
        <row r="289">
          <cell r="B289">
            <v>15859</v>
          </cell>
          <cell r="C289" t="str">
            <v>Marco,Malow</v>
          </cell>
          <cell r="D289">
            <v>51970</v>
          </cell>
          <cell r="E289" t="str">
            <v>BV 1987 Frankfurt</v>
          </cell>
          <cell r="F289" t="str">
            <v>BV 1987 Frankfurt</v>
          </cell>
        </row>
        <row r="290">
          <cell r="B290">
            <v>8778</v>
          </cell>
          <cell r="C290" t="str">
            <v>Siegfried,Mank</v>
          </cell>
          <cell r="D290">
            <v>871979</v>
          </cell>
          <cell r="E290" t="str">
            <v>BV 1987 Frankfurt</v>
          </cell>
          <cell r="F290" t="str">
            <v>BV 1987 Frankfurt</v>
          </cell>
        </row>
        <row r="291">
          <cell r="B291">
            <v>15674</v>
          </cell>
          <cell r="C291" t="str">
            <v>Viktor,Rahner</v>
          </cell>
          <cell r="D291">
            <v>27439</v>
          </cell>
          <cell r="E291" t="str">
            <v>BV 1987 Frankfurt</v>
          </cell>
          <cell r="F291" t="str">
            <v>BV 1987 Frankfurt</v>
          </cell>
        </row>
        <row r="292">
          <cell r="B292">
            <v>15094</v>
          </cell>
          <cell r="C292" t="str">
            <v>Nicole,Schinkario</v>
          </cell>
          <cell r="D292">
            <v>801724</v>
          </cell>
          <cell r="E292" t="str">
            <v>BV 1987 Frankfurt</v>
          </cell>
          <cell r="F292" t="str">
            <v>BV 1987 Frankfurt</v>
          </cell>
        </row>
        <row r="293">
          <cell r="B293">
            <v>15127</v>
          </cell>
          <cell r="C293" t="str">
            <v>Christine,Schneider</v>
          </cell>
          <cell r="D293">
            <v>39914</v>
          </cell>
          <cell r="E293" t="str">
            <v>BV 1987 Frankfurt</v>
          </cell>
          <cell r="F293" t="str">
            <v>BV 1987 Frankfurt</v>
          </cell>
        </row>
        <row r="294">
          <cell r="B294">
            <v>15434</v>
          </cell>
          <cell r="C294" t="str">
            <v>Michaela,Schröder</v>
          </cell>
          <cell r="D294">
            <v>907051</v>
          </cell>
          <cell r="E294" t="str">
            <v>BV 1987 Frankfurt</v>
          </cell>
          <cell r="F294" t="str">
            <v>BV 1987 Frankfurt</v>
          </cell>
        </row>
        <row r="295">
          <cell r="B295">
            <v>15435</v>
          </cell>
          <cell r="C295" t="str">
            <v>Sarah,Schröder</v>
          </cell>
          <cell r="D295">
            <v>907058</v>
          </cell>
          <cell r="E295" t="str">
            <v>BV 1987 Frankfurt</v>
          </cell>
          <cell r="F295" t="str">
            <v>BV 1987 Frankfurt</v>
          </cell>
        </row>
        <row r="296">
          <cell r="B296">
            <v>15577</v>
          </cell>
          <cell r="C296" t="str">
            <v>Philip,Schröder</v>
          </cell>
          <cell r="D296">
            <v>51115</v>
          </cell>
          <cell r="E296" t="str">
            <v>BV 1987 Frankfurt</v>
          </cell>
          <cell r="F296" t="str">
            <v>BV 1987 Frankfurt</v>
          </cell>
        </row>
        <row r="297">
          <cell r="B297">
            <v>15208</v>
          </cell>
          <cell r="C297" t="str">
            <v>Peggy,Spendler</v>
          </cell>
          <cell r="D297">
            <v>51637</v>
          </cell>
          <cell r="E297" t="str">
            <v>BV 1987 Frankfurt</v>
          </cell>
          <cell r="F297" t="str">
            <v>BV 1987 Frankfurt</v>
          </cell>
        </row>
        <row r="298">
          <cell r="B298">
            <v>15257</v>
          </cell>
          <cell r="C298" t="str">
            <v>Harald,Struth</v>
          </cell>
          <cell r="D298">
            <v>27253</v>
          </cell>
          <cell r="E298" t="str">
            <v>BV 1987 Frankfurt</v>
          </cell>
          <cell r="F298" t="str">
            <v>BV 1987 Frankfurt</v>
          </cell>
        </row>
        <row r="299">
          <cell r="B299">
            <v>15264</v>
          </cell>
          <cell r="C299" t="str">
            <v>Axel,Tardt</v>
          </cell>
          <cell r="D299">
            <v>544</v>
          </cell>
          <cell r="E299" t="str">
            <v>BV 1987 Frankfurt</v>
          </cell>
          <cell r="F299" t="str">
            <v>BV 1987 Frankfurt</v>
          </cell>
        </row>
        <row r="300">
          <cell r="B300">
            <v>15324</v>
          </cell>
          <cell r="C300" t="str">
            <v>Bernd,Vogel</v>
          </cell>
          <cell r="D300">
            <v>645202</v>
          </cell>
          <cell r="E300" t="str">
            <v>BV 1987 Frankfurt</v>
          </cell>
          <cell r="F300" t="str">
            <v>BV 1987 Frankfurt</v>
          </cell>
        </row>
        <row r="301">
          <cell r="B301">
            <v>8035</v>
          </cell>
          <cell r="C301" t="str">
            <v>Ralf,Auth</v>
          </cell>
          <cell r="D301">
            <v>785096</v>
          </cell>
          <cell r="E301" t="str">
            <v>BV 77 Frankfurt</v>
          </cell>
          <cell r="F301" t="str">
            <v>BV 77 Frankfurt</v>
          </cell>
        </row>
        <row r="302">
          <cell r="B302">
            <v>8054</v>
          </cell>
          <cell r="C302" t="str">
            <v>Winfried,Baur</v>
          </cell>
          <cell r="D302">
            <v>645397</v>
          </cell>
          <cell r="E302" t="str">
            <v>BV 77 Frankfurt</v>
          </cell>
          <cell r="F302" t="str">
            <v>BV 77 Frankfurt</v>
          </cell>
        </row>
        <row r="303">
          <cell r="B303">
            <v>8064</v>
          </cell>
          <cell r="C303" t="str">
            <v>Martina,Beckel</v>
          </cell>
          <cell r="D303">
            <v>771058</v>
          </cell>
          <cell r="E303" t="str">
            <v>BV 77 Frankfurt</v>
          </cell>
          <cell r="F303" t="str">
            <v>BV 77 Frankfurt</v>
          </cell>
        </row>
        <row r="304">
          <cell r="B304">
            <v>8117</v>
          </cell>
          <cell r="C304" t="str">
            <v>Andreas,Bodem</v>
          </cell>
          <cell r="D304">
            <v>67192</v>
          </cell>
          <cell r="E304" t="str">
            <v>BV 77 Frankfurt</v>
          </cell>
          <cell r="F304" t="str">
            <v>BV 77 Frankfurt</v>
          </cell>
        </row>
        <row r="305">
          <cell r="B305">
            <v>15169</v>
          </cell>
          <cell r="C305" t="str">
            <v>Michael,Braunstein</v>
          </cell>
          <cell r="D305">
            <v>51535</v>
          </cell>
          <cell r="E305" t="str">
            <v>BV 77 Frankfurt</v>
          </cell>
          <cell r="F305" t="str">
            <v>BV 77 Frankfurt</v>
          </cell>
        </row>
        <row r="306">
          <cell r="B306">
            <v>8155</v>
          </cell>
          <cell r="C306" t="str">
            <v>Heinz,Brötz</v>
          </cell>
          <cell r="D306">
            <v>265773</v>
          </cell>
          <cell r="E306" t="str">
            <v>BV 77 Frankfurt</v>
          </cell>
          <cell r="F306" t="str">
            <v>BV 77 Frankfurt</v>
          </cell>
        </row>
        <row r="307">
          <cell r="B307">
            <v>8297</v>
          </cell>
          <cell r="C307" t="str">
            <v>Andres,Fernandez</v>
          </cell>
          <cell r="D307">
            <v>67191</v>
          </cell>
          <cell r="E307" t="str">
            <v>BV 77 Frankfurt</v>
          </cell>
          <cell r="F307" t="str">
            <v>BV 77 Frankfurt</v>
          </cell>
        </row>
        <row r="308">
          <cell r="B308">
            <v>8399</v>
          </cell>
          <cell r="C308" t="str">
            <v>Alexandra,Filor</v>
          </cell>
          <cell r="D308">
            <v>39338</v>
          </cell>
          <cell r="E308" t="str">
            <v>BV 77 Frankfurt</v>
          </cell>
          <cell r="F308" t="str">
            <v>BV 77 Frankfurt</v>
          </cell>
        </row>
        <row r="309">
          <cell r="B309">
            <v>8316</v>
          </cell>
          <cell r="C309" t="str">
            <v>Peter,Fischer</v>
          </cell>
          <cell r="D309">
            <v>369208</v>
          </cell>
          <cell r="E309" t="str">
            <v>BV 77 Frankfurt</v>
          </cell>
          <cell r="F309" t="str">
            <v>BV 77 Frankfurt</v>
          </cell>
        </row>
        <row r="310">
          <cell r="B310">
            <v>8360</v>
          </cell>
          <cell r="C310" t="str">
            <v>Daniel,Fuertes</v>
          </cell>
          <cell r="D310">
            <v>733820</v>
          </cell>
          <cell r="E310" t="str">
            <v>BV 77 Frankfurt</v>
          </cell>
          <cell r="F310" t="str">
            <v>BV 77 Frankfurt</v>
          </cell>
        </row>
        <row r="311">
          <cell r="B311">
            <v>8359</v>
          </cell>
          <cell r="C311" t="str">
            <v>Alfonso,Fuertes</v>
          </cell>
          <cell r="D311">
            <v>263049</v>
          </cell>
          <cell r="E311" t="str">
            <v>BV 77 Frankfurt</v>
          </cell>
          <cell r="F311" t="str">
            <v>BV 77 Frankfurt</v>
          </cell>
        </row>
        <row r="312">
          <cell r="B312">
            <v>14633</v>
          </cell>
          <cell r="C312" t="str">
            <v>Nadine,Geißler</v>
          </cell>
          <cell r="D312">
            <v>26106</v>
          </cell>
          <cell r="E312" t="str">
            <v>BV 77 Frankfurt</v>
          </cell>
          <cell r="F312" t="str">
            <v>BV 77 Frankfurt</v>
          </cell>
        </row>
        <row r="313">
          <cell r="B313">
            <v>8400</v>
          </cell>
          <cell r="C313" t="str">
            <v>Dennis,Göbel</v>
          </cell>
          <cell r="D313">
            <v>902963</v>
          </cell>
          <cell r="E313" t="str">
            <v>BV 77 Frankfurt</v>
          </cell>
          <cell r="F313" t="str">
            <v>BV 77 Frankfurt</v>
          </cell>
        </row>
        <row r="314">
          <cell r="B314">
            <v>8403</v>
          </cell>
          <cell r="C314" t="str">
            <v>Michaela,Göbel - Janka</v>
          </cell>
          <cell r="D314">
            <v>39339</v>
          </cell>
          <cell r="E314" t="str">
            <v>BV 77 Frankfurt</v>
          </cell>
          <cell r="F314" t="str">
            <v>BV 77 Frankfurt</v>
          </cell>
        </row>
        <row r="315">
          <cell r="B315">
            <v>10114</v>
          </cell>
          <cell r="C315" t="str">
            <v>Thomas,Heuser</v>
          </cell>
          <cell r="D315">
            <v>51204</v>
          </cell>
          <cell r="E315" t="str">
            <v>BV 77 Frankfurt</v>
          </cell>
          <cell r="F315" t="str">
            <v>BV 77 Frankfurt</v>
          </cell>
        </row>
        <row r="316">
          <cell r="B316">
            <v>8687</v>
          </cell>
          <cell r="C316" t="str">
            <v>Bernd,Kosanke</v>
          </cell>
          <cell r="D316">
            <v>39895</v>
          </cell>
          <cell r="E316" t="str">
            <v>BV 77 Frankfurt</v>
          </cell>
          <cell r="F316" t="str">
            <v>BV 77 Frankfurt</v>
          </cell>
        </row>
        <row r="317">
          <cell r="B317">
            <v>15617</v>
          </cell>
          <cell r="C317" t="str">
            <v>Simon,Langbein</v>
          </cell>
          <cell r="D317">
            <v>977</v>
          </cell>
          <cell r="E317" t="str">
            <v>BV 77 Frankfurt</v>
          </cell>
          <cell r="F317" t="str">
            <v>BV 77 Frankfurt</v>
          </cell>
        </row>
        <row r="318">
          <cell r="B318">
            <v>15480</v>
          </cell>
          <cell r="C318" t="str">
            <v>Christine,Lofink</v>
          </cell>
          <cell r="D318">
            <v>909294</v>
          </cell>
          <cell r="E318" t="str">
            <v>BV 77 Frankfurt</v>
          </cell>
          <cell r="F318" t="str">
            <v>BV 77 Frankfurt</v>
          </cell>
        </row>
        <row r="319">
          <cell r="B319">
            <v>15596</v>
          </cell>
          <cell r="C319" t="str">
            <v>Elke,Poller</v>
          </cell>
          <cell r="D319">
            <v>27352</v>
          </cell>
          <cell r="E319" t="str">
            <v>BV 77 Frankfurt</v>
          </cell>
          <cell r="F319" t="str">
            <v>BV 77 Frankfurt</v>
          </cell>
        </row>
        <row r="320">
          <cell r="B320">
            <v>8955</v>
          </cell>
          <cell r="C320" t="str">
            <v>Armin,Poller</v>
          </cell>
          <cell r="D320">
            <v>784879</v>
          </cell>
          <cell r="E320" t="str">
            <v>BV 77 Frankfurt</v>
          </cell>
          <cell r="F320" t="str">
            <v>BV 77 Frankfurt</v>
          </cell>
        </row>
        <row r="321">
          <cell r="B321">
            <v>15284</v>
          </cell>
          <cell r="C321" t="str">
            <v>Vanessa,Timter</v>
          </cell>
          <cell r="D321">
            <v>39644</v>
          </cell>
          <cell r="E321" t="str">
            <v>BV 77 Frankfurt</v>
          </cell>
          <cell r="F321" t="str">
            <v>BV 77 Frankfurt</v>
          </cell>
        </row>
        <row r="322">
          <cell r="B322">
            <v>15766</v>
          </cell>
          <cell r="C322" t="str">
            <v>Alexander,Wiederhold</v>
          </cell>
          <cell r="D322">
            <v>39421</v>
          </cell>
          <cell r="E322" t="str">
            <v>BV 77 Frankfurt</v>
          </cell>
          <cell r="F322" t="str">
            <v>BV 77 Frankfurt</v>
          </cell>
        </row>
        <row r="323">
          <cell r="B323">
            <v>8156</v>
          </cell>
          <cell r="C323" t="str">
            <v>Achim,Brückner</v>
          </cell>
          <cell r="D323">
            <v>853661</v>
          </cell>
          <cell r="E323" t="str">
            <v>BV 79 Obertshausen</v>
          </cell>
          <cell r="F323" t="str">
            <v>BC 75 Fortuna</v>
          </cell>
        </row>
        <row r="324">
          <cell r="B324">
            <v>8283</v>
          </cell>
          <cell r="C324" t="str">
            <v>Klaus,Färber</v>
          </cell>
          <cell r="D324">
            <v>369897</v>
          </cell>
          <cell r="E324" t="str">
            <v>BV 79 Obertshausen</v>
          </cell>
          <cell r="F324" t="str">
            <v>BC 75 Fortuna</v>
          </cell>
        </row>
        <row r="325">
          <cell r="B325">
            <v>8871</v>
          </cell>
          <cell r="C325" t="str">
            <v>Christoph,Naujoks</v>
          </cell>
          <cell r="D325">
            <v>27761</v>
          </cell>
          <cell r="E325" t="str">
            <v>BV 79 Obertshausen</v>
          </cell>
          <cell r="F325" t="str">
            <v>BC 75 Fortuna</v>
          </cell>
        </row>
        <row r="326">
          <cell r="B326">
            <v>8872</v>
          </cell>
          <cell r="C326" t="str">
            <v>Jürgen,Naujoks</v>
          </cell>
          <cell r="D326">
            <v>27762</v>
          </cell>
          <cell r="E326" t="str">
            <v>BV 79 Obertshausen</v>
          </cell>
          <cell r="F326" t="str">
            <v>BC 75 Fortuna</v>
          </cell>
        </row>
        <row r="327">
          <cell r="B327">
            <v>15074</v>
          </cell>
          <cell r="C327" t="str">
            <v>Jörg,Schendel</v>
          </cell>
          <cell r="D327">
            <v>734093</v>
          </cell>
          <cell r="E327" t="str">
            <v>BV 79 Obertshausen</v>
          </cell>
          <cell r="F327" t="str">
            <v>BC 75 Fortuna</v>
          </cell>
        </row>
        <row r="328">
          <cell r="B328">
            <v>15189</v>
          </cell>
          <cell r="C328" t="str">
            <v>Gerd,Serowy</v>
          </cell>
          <cell r="D328">
            <v>888802</v>
          </cell>
          <cell r="E328" t="str">
            <v>BV 79 Obertshausen</v>
          </cell>
          <cell r="F328" t="str">
            <v>BC 75 Fortuna</v>
          </cell>
        </row>
        <row r="329">
          <cell r="B329">
            <v>15495</v>
          </cell>
          <cell r="C329" t="str">
            <v>Jens,Becke</v>
          </cell>
          <cell r="D329">
            <v>910381</v>
          </cell>
          <cell r="E329" t="str">
            <v>BV 95 Phönix Frankfurt e.V.</v>
          </cell>
          <cell r="F329" t="str">
            <v>Phönix Frankfurt</v>
          </cell>
        </row>
        <row r="330">
          <cell r="B330">
            <v>8179</v>
          </cell>
          <cell r="C330" t="str">
            <v>Thomas,Caldwell</v>
          </cell>
          <cell r="D330">
            <v>899970</v>
          </cell>
          <cell r="E330" t="str">
            <v>BV 95 Phönix Frankfurt e.V.</v>
          </cell>
          <cell r="F330" t="str">
            <v>Phönix Frankfurt</v>
          </cell>
        </row>
        <row r="331">
          <cell r="B331">
            <v>15804</v>
          </cell>
          <cell r="C331" t="str">
            <v>Peter Uwe,Flick</v>
          </cell>
          <cell r="D331">
            <v>51196</v>
          </cell>
          <cell r="E331" t="str">
            <v>BV 95 Phönix Frankfurt e.V.</v>
          </cell>
          <cell r="F331" t="str">
            <v>Phönix Frankfurt</v>
          </cell>
        </row>
        <row r="332">
          <cell r="B332">
            <v>15805</v>
          </cell>
          <cell r="C332" t="str">
            <v>Dominik,Flick</v>
          </cell>
          <cell r="D332">
            <v>51194</v>
          </cell>
          <cell r="E332" t="str">
            <v>BV 95 Phönix Frankfurt e.V.</v>
          </cell>
          <cell r="F332" t="str">
            <v>Phönix Frankfurt</v>
          </cell>
        </row>
        <row r="333">
          <cell r="B333">
            <v>15759</v>
          </cell>
          <cell r="C333" t="str">
            <v>Markus,Geibel</v>
          </cell>
          <cell r="D333">
            <v>40134</v>
          </cell>
          <cell r="E333" t="str">
            <v>BV 95 Phönix Frankfurt e.V.</v>
          </cell>
          <cell r="F333" t="str">
            <v>Phönix Frankfurt</v>
          </cell>
        </row>
        <row r="334">
          <cell r="B334">
            <v>15517</v>
          </cell>
          <cell r="C334" t="str">
            <v>Wolfram,Gerlach</v>
          </cell>
          <cell r="D334">
            <v>911950</v>
          </cell>
          <cell r="E334" t="str">
            <v>BV 95 Phönix Frankfurt e.V.</v>
          </cell>
          <cell r="F334" t="str">
            <v>Phönix Frankfurt</v>
          </cell>
        </row>
        <row r="335">
          <cell r="B335">
            <v>15484</v>
          </cell>
          <cell r="C335" t="str">
            <v>Jan,Klein</v>
          </cell>
          <cell r="D335">
            <v>27764</v>
          </cell>
          <cell r="E335" t="str">
            <v>BV 95 Phönix Frankfurt e.V.</v>
          </cell>
          <cell r="F335" t="str">
            <v>Phönix Frankfurt</v>
          </cell>
        </row>
        <row r="336">
          <cell r="B336">
            <v>15497</v>
          </cell>
          <cell r="C336" t="str">
            <v>Carmen,Krüger</v>
          </cell>
          <cell r="D336">
            <v>910385</v>
          </cell>
          <cell r="E336" t="str">
            <v>BV 95 Phönix Frankfurt e.V.</v>
          </cell>
          <cell r="F336" t="str">
            <v>Phönix Frankfurt</v>
          </cell>
        </row>
        <row r="337">
          <cell r="B337">
            <v>15499</v>
          </cell>
          <cell r="C337" t="str">
            <v>Michael,Krüger</v>
          </cell>
          <cell r="D337">
            <v>910382</v>
          </cell>
          <cell r="E337" t="str">
            <v>BV 95 Phönix Frankfurt e.V.</v>
          </cell>
          <cell r="F337" t="str">
            <v>Phönix Frankfurt</v>
          </cell>
        </row>
        <row r="338">
          <cell r="B338">
            <v>15498</v>
          </cell>
          <cell r="C338" t="str">
            <v>Jasmin,Krüger</v>
          </cell>
          <cell r="D338">
            <v>910386</v>
          </cell>
          <cell r="E338" t="str">
            <v>BV 95 Phönix Frankfurt e.V.</v>
          </cell>
          <cell r="F338" t="str">
            <v>Phönix Frankfurt</v>
          </cell>
        </row>
        <row r="339">
          <cell r="B339">
            <v>15500</v>
          </cell>
          <cell r="C339" t="str">
            <v>Tamara,Krüger</v>
          </cell>
          <cell r="D339">
            <v>910384</v>
          </cell>
          <cell r="E339" t="str">
            <v>BV 95 Phönix Frankfurt e.V.</v>
          </cell>
          <cell r="F339" t="str">
            <v>Phönix Frankfurt</v>
          </cell>
        </row>
        <row r="340">
          <cell r="B340">
            <v>15653</v>
          </cell>
          <cell r="C340" t="str">
            <v>Daniel,Neß</v>
          </cell>
          <cell r="D340">
            <v>27045</v>
          </cell>
          <cell r="E340" t="str">
            <v>BV 95 Phönix Frankfurt e.V.</v>
          </cell>
          <cell r="F340" t="str">
            <v>Phönix Frankfurt</v>
          </cell>
        </row>
        <row r="341">
          <cell r="B341">
            <v>15755</v>
          </cell>
          <cell r="C341" t="str">
            <v>Philipp,Schlauch</v>
          </cell>
          <cell r="D341">
            <v>27851</v>
          </cell>
          <cell r="E341" t="str">
            <v>BV 95 Phönix Frankfurt e.V.</v>
          </cell>
          <cell r="F341" t="str">
            <v>Phönix Frankfurt</v>
          </cell>
        </row>
        <row r="342">
          <cell r="B342">
            <v>15818</v>
          </cell>
          <cell r="C342" t="str">
            <v>Domenik,Schmidt</v>
          </cell>
          <cell r="D342">
            <v>51312</v>
          </cell>
          <cell r="E342" t="str">
            <v>BV 95 Phönix Frankfurt e.V.</v>
          </cell>
          <cell r="F342" t="str">
            <v>Phönix Frankfurt</v>
          </cell>
        </row>
        <row r="343">
          <cell r="B343">
            <v>15336</v>
          </cell>
          <cell r="C343" t="str">
            <v>Christopher,Walter</v>
          </cell>
          <cell r="D343">
            <v>964</v>
          </cell>
          <cell r="E343" t="str">
            <v>BV 95 Phönix Frankfurt e.V.</v>
          </cell>
          <cell r="F343" t="str">
            <v>Phönix Frankfurt</v>
          </cell>
        </row>
        <row r="344">
          <cell r="B344">
            <v>15909</v>
          </cell>
          <cell r="C344" t="str">
            <v>Maximilian,Zuhl</v>
          </cell>
          <cell r="D344">
            <v>67274</v>
          </cell>
          <cell r="E344" t="str">
            <v>BV 95 Phönix Frankfurt e.V.</v>
          </cell>
          <cell r="F344" t="str">
            <v>Phönix Frankfurt</v>
          </cell>
        </row>
        <row r="345">
          <cell r="B345">
            <v>15431</v>
          </cell>
          <cell r="C345" t="str">
            <v>Markus,Zuhl</v>
          </cell>
          <cell r="D345">
            <v>1038</v>
          </cell>
          <cell r="E345" t="str">
            <v>BV 95 Phönix Frankfurt e.V.</v>
          </cell>
          <cell r="F345" t="str">
            <v>Phönix Frankfurt</v>
          </cell>
        </row>
        <row r="346">
          <cell r="B346">
            <v>8034</v>
          </cell>
          <cell r="C346" t="str">
            <v>Corinna,Auth</v>
          </cell>
          <cell r="D346">
            <v>27752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8095</v>
          </cell>
          <cell r="C347" t="str">
            <v>Petra,Bienert</v>
          </cell>
          <cell r="D347">
            <v>671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8307</v>
          </cell>
          <cell r="C348" t="str">
            <v>Volker,Firmbach</v>
          </cell>
          <cell r="D348">
            <v>677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8330</v>
          </cell>
          <cell r="C349" t="str">
            <v>Carola,Förster</v>
          </cell>
          <cell r="D349">
            <v>672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8336</v>
          </cell>
          <cell r="C350" t="str">
            <v>Heinz,Förster</v>
          </cell>
          <cell r="D350">
            <v>673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13056</v>
          </cell>
          <cell r="C351" t="str">
            <v>Philipp,Gladigau</v>
          </cell>
          <cell r="D351">
            <v>52081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8515</v>
          </cell>
          <cell r="C352" t="str">
            <v>Bernd,Hensel</v>
          </cell>
          <cell r="D352">
            <v>27033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8584</v>
          </cell>
          <cell r="C353" t="str">
            <v>Klaus,Jackwerth</v>
          </cell>
          <cell r="D353">
            <v>675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8663</v>
          </cell>
          <cell r="C354" t="str">
            <v>Petra,Knischewski</v>
          </cell>
          <cell r="D354">
            <v>676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8682</v>
          </cell>
          <cell r="C355" t="str">
            <v>Uta,König</v>
          </cell>
          <cell r="D355">
            <v>678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8867</v>
          </cell>
          <cell r="C356" t="str">
            <v>Michael,Muth</v>
          </cell>
          <cell r="D356">
            <v>681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8873</v>
          </cell>
          <cell r="C357" t="str">
            <v>Edith,Naumann</v>
          </cell>
          <cell r="D357">
            <v>682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8874</v>
          </cell>
          <cell r="C358" t="str">
            <v>Hans-Jürgen,Naumann</v>
          </cell>
          <cell r="D358">
            <v>683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8896</v>
          </cell>
          <cell r="C359" t="str">
            <v>Norbert,Norz</v>
          </cell>
          <cell r="D359">
            <v>684</v>
          </cell>
          <cell r="E359" t="str">
            <v>BV Blau-Gelb Frankfurt e.V.</v>
          </cell>
          <cell r="F359" t="str">
            <v>BC Blau-Gelb Frankfurt</v>
          </cell>
        </row>
        <row r="360">
          <cell r="B360">
            <v>8916</v>
          </cell>
          <cell r="C360" t="str">
            <v>Andreas,Ott</v>
          </cell>
          <cell r="D360">
            <v>685</v>
          </cell>
          <cell r="E360" t="str">
            <v>BV Blau-Gelb Frankfurt e.V.</v>
          </cell>
          <cell r="F360" t="str">
            <v>BC Blau-Gelb Frankfurt</v>
          </cell>
        </row>
        <row r="361">
          <cell r="B361">
            <v>8944</v>
          </cell>
          <cell r="C361" t="str">
            <v>Tom,Pfaff</v>
          </cell>
          <cell r="D361">
            <v>686</v>
          </cell>
          <cell r="E361" t="str">
            <v>BV Blau-Gelb Frankfurt e.V.</v>
          </cell>
          <cell r="F361" t="str">
            <v>BC Blau-Gelb Frankfurt</v>
          </cell>
        </row>
        <row r="362">
          <cell r="B362">
            <v>15677</v>
          </cell>
          <cell r="C362" t="str">
            <v>Jessica,Polack</v>
          </cell>
          <cell r="D362">
            <v>27445</v>
          </cell>
          <cell r="E362" t="str">
            <v>BV Blau-Gelb Frankfurt e.V.</v>
          </cell>
          <cell r="F362" t="str">
            <v>BC Blau-Gelb Frankfurt</v>
          </cell>
        </row>
        <row r="363">
          <cell r="B363">
            <v>15020</v>
          </cell>
          <cell r="C363" t="str">
            <v>Dale,Robison</v>
          </cell>
          <cell r="D363">
            <v>27034</v>
          </cell>
          <cell r="E363" t="str">
            <v>BV Blau-Gelb Frankfurt e.V.</v>
          </cell>
          <cell r="F363" t="str">
            <v>BC Blau-Gelb Frankfurt</v>
          </cell>
        </row>
        <row r="364">
          <cell r="B364">
            <v>15040</v>
          </cell>
          <cell r="C364" t="str">
            <v>Christopher,Roy</v>
          </cell>
          <cell r="D364">
            <v>699</v>
          </cell>
          <cell r="E364" t="str">
            <v>BV Blau-Gelb Frankfurt e.V.</v>
          </cell>
          <cell r="F364" t="str">
            <v>BC Blau-Gelb Frankfurt</v>
          </cell>
        </row>
        <row r="365">
          <cell r="B365">
            <v>15112</v>
          </cell>
          <cell r="C365" t="str">
            <v>Petra,Schmidt</v>
          </cell>
          <cell r="D365">
            <v>700</v>
          </cell>
          <cell r="E365" t="str">
            <v>BV Blau-Gelb Frankfurt e.V.</v>
          </cell>
          <cell r="F365" t="str">
            <v>BC Blau-Gelb Frankfurt</v>
          </cell>
        </row>
        <row r="366">
          <cell r="B366">
            <v>15149</v>
          </cell>
          <cell r="C366" t="str">
            <v>Helge,Schröter</v>
          </cell>
          <cell r="D366">
            <v>701</v>
          </cell>
          <cell r="E366" t="str">
            <v>BV Blau-Gelb Frankfurt e.V.</v>
          </cell>
          <cell r="F366" t="str">
            <v>BC Blau-Gelb Frankfurt</v>
          </cell>
        </row>
        <row r="367">
          <cell r="B367">
            <v>15166</v>
          </cell>
          <cell r="C367" t="str">
            <v>Christiane,Schwab</v>
          </cell>
          <cell r="D367">
            <v>702</v>
          </cell>
          <cell r="E367" t="str">
            <v>BV Blau-Gelb Frankfurt e.V.</v>
          </cell>
          <cell r="F367" t="str">
            <v>BC Blau-Gelb Frankfurt</v>
          </cell>
        </row>
        <row r="368">
          <cell r="B368">
            <v>15168</v>
          </cell>
          <cell r="C368" t="str">
            <v>Stefan,Schwäch</v>
          </cell>
          <cell r="D368">
            <v>703</v>
          </cell>
          <cell r="E368" t="str">
            <v>BV Blau-Gelb Frankfurt e.V.</v>
          </cell>
          <cell r="F368" t="str">
            <v>BC Blau-Gelb Frankfurt</v>
          </cell>
        </row>
        <row r="369">
          <cell r="B369">
            <v>15190</v>
          </cell>
          <cell r="C369" t="str">
            <v>Edward,Sherman</v>
          </cell>
          <cell r="D369">
            <v>919</v>
          </cell>
          <cell r="E369" t="str">
            <v>BV Blau-Gelb Frankfurt e.V.</v>
          </cell>
          <cell r="F369" t="str">
            <v>BC Blau-Gelb Frankfurt</v>
          </cell>
        </row>
        <row r="370">
          <cell r="B370">
            <v>15239</v>
          </cell>
          <cell r="C370" t="str">
            <v>Karl-Heinz,Steul</v>
          </cell>
          <cell r="D370">
            <v>704</v>
          </cell>
          <cell r="E370" t="str">
            <v>BV Blau-Gelb Frankfurt e.V.</v>
          </cell>
          <cell r="F370" t="str">
            <v>BC Blau-Gelb Frankfurt</v>
          </cell>
        </row>
        <row r="371">
          <cell r="B371">
            <v>8785</v>
          </cell>
          <cell r="C371" t="str">
            <v>Cornelia,Weitzel</v>
          </cell>
          <cell r="D371">
            <v>40131</v>
          </cell>
          <cell r="E371" t="str">
            <v>BV Blau-Gelb Frankfurt e.V.</v>
          </cell>
          <cell r="F371" t="str">
            <v>BC Blau-Gelb Frankfurt</v>
          </cell>
        </row>
        <row r="372">
          <cell r="B372">
            <v>15361</v>
          </cell>
          <cell r="C372" t="str">
            <v>Matthias,Weitzel</v>
          </cell>
          <cell r="D372">
            <v>707</v>
          </cell>
          <cell r="E372" t="str">
            <v>BV Blau-Gelb Frankfurt e.V.</v>
          </cell>
          <cell r="F372" t="str">
            <v>BC Blau-Gelb Frankfurt</v>
          </cell>
        </row>
        <row r="373">
          <cell r="B373">
            <v>15392</v>
          </cell>
          <cell r="C373" t="str">
            <v>Lucia,Wolf</v>
          </cell>
          <cell r="D373">
            <v>708</v>
          </cell>
          <cell r="E373" t="str">
            <v>BV Blau-Gelb Frankfurt e.V.</v>
          </cell>
          <cell r="F373" t="str">
            <v>BC Blau-Gelb Frankfurt</v>
          </cell>
        </row>
        <row r="374">
          <cell r="B374">
            <v>15408</v>
          </cell>
          <cell r="C374" t="str">
            <v>Vernon,Yowell</v>
          </cell>
          <cell r="D374">
            <v>709</v>
          </cell>
          <cell r="E374" t="str">
            <v>BV Blau-Gelb Frankfurt e.V.</v>
          </cell>
          <cell r="F374" t="str">
            <v>BC Blau-Gelb Frankfurt</v>
          </cell>
        </row>
        <row r="375">
          <cell r="B375">
            <v>8055</v>
          </cell>
          <cell r="C375" t="str">
            <v>Harry,Bayer</v>
          </cell>
          <cell r="D375">
            <v>39641</v>
          </cell>
          <cell r="E375" t="str">
            <v>BV City Frankfurt</v>
          </cell>
          <cell r="F375" t="str">
            <v>I-Bahn SC 34 Ffm</v>
          </cell>
        </row>
        <row r="376">
          <cell r="B376">
            <v>8057</v>
          </cell>
          <cell r="C376" t="str">
            <v>Peter,Bayer</v>
          </cell>
          <cell r="D376">
            <v>27046</v>
          </cell>
          <cell r="E376" t="str">
            <v>BV City Frankfurt</v>
          </cell>
          <cell r="F376" t="str">
            <v>I-Bahn SC 34 Ffm</v>
          </cell>
        </row>
        <row r="377">
          <cell r="B377">
            <v>8090</v>
          </cell>
          <cell r="C377" t="str">
            <v>Klaus,Bernhardt</v>
          </cell>
          <cell r="D377">
            <v>529</v>
          </cell>
          <cell r="E377" t="str">
            <v>BV City Frankfurt</v>
          </cell>
          <cell r="F377" t="str">
            <v>I-Bahn SC 34 Ffm</v>
          </cell>
        </row>
        <row r="378">
          <cell r="B378">
            <v>8204</v>
          </cell>
          <cell r="C378" t="str">
            <v>Michael,Curti</v>
          </cell>
          <cell r="D378">
            <v>27602</v>
          </cell>
          <cell r="E378" t="str">
            <v>BV City Frankfurt</v>
          </cell>
          <cell r="F378" t="str">
            <v>I-Bahn SC 34 Ffm</v>
          </cell>
        </row>
        <row r="379">
          <cell r="B379">
            <v>8566</v>
          </cell>
          <cell r="C379" t="str">
            <v>Barry,Horne</v>
          </cell>
          <cell r="D379">
            <v>39640</v>
          </cell>
          <cell r="E379" t="str">
            <v>BV City Frankfurt</v>
          </cell>
          <cell r="F379" t="str">
            <v>I-Bahn SC 34 Ffm</v>
          </cell>
        </row>
        <row r="380">
          <cell r="B380">
            <v>8681</v>
          </cell>
          <cell r="C380" t="str">
            <v>Sven,Kompauer</v>
          </cell>
          <cell r="D380">
            <v>27759</v>
          </cell>
          <cell r="E380" t="str">
            <v>BV City Frankfurt</v>
          </cell>
          <cell r="F380" t="str">
            <v>I-Bahn SC 34 Ffm</v>
          </cell>
        </row>
        <row r="381">
          <cell r="B381">
            <v>8685</v>
          </cell>
          <cell r="C381" t="str">
            <v>Erich,Kopp</v>
          </cell>
          <cell r="D381">
            <v>641</v>
          </cell>
          <cell r="E381" t="str">
            <v>BV City Frankfurt</v>
          </cell>
          <cell r="F381" t="str">
            <v>I-Bahn SC 34 Ffm</v>
          </cell>
        </row>
        <row r="382">
          <cell r="B382">
            <v>8754</v>
          </cell>
          <cell r="C382" t="str">
            <v>James,Long</v>
          </cell>
          <cell r="D382">
            <v>945</v>
          </cell>
          <cell r="E382" t="str">
            <v>BV City Frankfurt</v>
          </cell>
          <cell r="F382" t="str">
            <v>I-Bahn SC 34 Ffm</v>
          </cell>
        </row>
        <row r="383">
          <cell r="B383">
            <v>26403</v>
          </cell>
          <cell r="C383" t="str">
            <v>Michael,Louridas</v>
          </cell>
          <cell r="D383">
            <v>51610</v>
          </cell>
          <cell r="E383" t="str">
            <v>BV City Frankfurt</v>
          </cell>
          <cell r="F383" t="str">
            <v>I-Bahn SC 34 Ffm</v>
          </cell>
        </row>
        <row r="384">
          <cell r="B384">
            <v>8818</v>
          </cell>
          <cell r="C384" t="str">
            <v>Roland,Milde</v>
          </cell>
          <cell r="D384">
            <v>770886</v>
          </cell>
          <cell r="E384" t="str">
            <v>BV City Frankfurt</v>
          </cell>
          <cell r="F384" t="str">
            <v>I-Bahn SC 34 Ffm</v>
          </cell>
        </row>
        <row r="385">
          <cell r="B385">
            <v>8999</v>
          </cell>
          <cell r="C385" t="str">
            <v>Sebastian,Reinsch</v>
          </cell>
          <cell r="D385">
            <v>1050</v>
          </cell>
          <cell r="E385" t="str">
            <v>BV City Frankfurt</v>
          </cell>
          <cell r="F385" t="str">
            <v>I-Bahn SC 34 Ffm</v>
          </cell>
        </row>
        <row r="386">
          <cell r="B386">
            <v>15273</v>
          </cell>
          <cell r="C386" t="str">
            <v>Oliver,Then</v>
          </cell>
          <cell r="D386">
            <v>548</v>
          </cell>
          <cell r="E386" t="str">
            <v>BV City Frankfurt</v>
          </cell>
          <cell r="F386" t="str">
            <v>I-Bahn SC 34 Ffm</v>
          </cell>
        </row>
        <row r="387">
          <cell r="B387">
            <v>15420</v>
          </cell>
          <cell r="C387" t="str">
            <v>Hans,Zimmermann</v>
          </cell>
          <cell r="D387">
            <v>39638</v>
          </cell>
          <cell r="E387" t="str">
            <v>BV City Frankfurt</v>
          </cell>
          <cell r="F387" t="str">
            <v>I-Bahn SC 34 Ffm</v>
          </cell>
        </row>
        <row r="388">
          <cell r="B388">
            <v>8130</v>
          </cell>
          <cell r="C388" t="str">
            <v>Frank,Born</v>
          </cell>
          <cell r="D388">
            <v>51629</v>
          </cell>
          <cell r="E388" t="str">
            <v>BV City Frankfurt</v>
          </cell>
          <cell r="F388" t="str">
            <v>SBV</v>
          </cell>
        </row>
        <row r="389">
          <cell r="B389">
            <v>8608</v>
          </cell>
          <cell r="C389" t="str">
            <v>Manfred,Jost</v>
          </cell>
          <cell r="D389">
            <v>51609</v>
          </cell>
          <cell r="E389" t="str">
            <v>BV City Frankfurt</v>
          </cell>
          <cell r="F389" t="str">
            <v>SBV</v>
          </cell>
        </row>
        <row r="390">
          <cell r="B390">
            <v>8726</v>
          </cell>
          <cell r="C390" t="str">
            <v>Peter,Lapp</v>
          </cell>
          <cell r="D390">
            <v>51469</v>
          </cell>
          <cell r="E390" t="str">
            <v>BV City Frankfurt</v>
          </cell>
          <cell r="F390" t="str">
            <v>SBV</v>
          </cell>
        </row>
        <row r="391">
          <cell r="B391">
            <v>8798</v>
          </cell>
          <cell r="C391" t="str">
            <v>Günter,Melching</v>
          </cell>
          <cell r="D391">
            <v>51324</v>
          </cell>
          <cell r="E391" t="str">
            <v>BV City Frankfurt</v>
          </cell>
          <cell r="F391" t="str">
            <v>SBV</v>
          </cell>
        </row>
        <row r="392">
          <cell r="B392">
            <v>8821</v>
          </cell>
          <cell r="C392" t="str">
            <v>Frank,Milnikel</v>
          </cell>
          <cell r="D392">
            <v>680</v>
          </cell>
          <cell r="E392" t="str">
            <v>BV City Frankfurt</v>
          </cell>
          <cell r="F392" t="str">
            <v>SBV</v>
          </cell>
        </row>
        <row r="393">
          <cell r="B393">
            <v>8953</v>
          </cell>
          <cell r="C393" t="str">
            <v>Frantz,Pohl</v>
          </cell>
          <cell r="D393">
            <v>39543</v>
          </cell>
          <cell r="E393" t="str">
            <v>BV City Frankfurt</v>
          </cell>
          <cell r="F393" t="str">
            <v>SBV</v>
          </cell>
        </row>
        <row r="394">
          <cell r="B394">
            <v>15005</v>
          </cell>
          <cell r="C394" t="str">
            <v>Klaus,Reitze</v>
          </cell>
          <cell r="D394">
            <v>698</v>
          </cell>
          <cell r="E394" t="str">
            <v>BV City Frankfurt</v>
          </cell>
          <cell r="F394" t="str">
            <v>SBV</v>
          </cell>
        </row>
        <row r="395">
          <cell r="B395">
            <v>15256</v>
          </cell>
          <cell r="C395" t="str">
            <v>Rainer,Strunz</v>
          </cell>
          <cell r="D395">
            <v>51855</v>
          </cell>
          <cell r="E395" t="str">
            <v>BV City Frankfurt</v>
          </cell>
          <cell r="F395" t="str">
            <v>SBV</v>
          </cell>
        </row>
        <row r="396">
          <cell r="B396">
            <v>8143</v>
          </cell>
          <cell r="C396" t="str">
            <v>Thomas,Braut</v>
          </cell>
          <cell r="D396">
            <v>644713</v>
          </cell>
          <cell r="E396" t="str">
            <v>BV Delphi Frankfurt e.V.</v>
          </cell>
          <cell r="F396" t="str">
            <v>BV Delphi Frankfurt</v>
          </cell>
        </row>
        <row r="397">
          <cell r="B397">
            <v>15712</v>
          </cell>
          <cell r="C397" t="str">
            <v>Ralf,Model</v>
          </cell>
          <cell r="D397">
            <v>27850</v>
          </cell>
          <cell r="E397" t="str">
            <v>BV Delphi Frankfurt e.V.</v>
          </cell>
          <cell r="F397" t="str">
            <v>BV Delphi Frankfurt</v>
          </cell>
        </row>
        <row r="398">
          <cell r="B398">
            <v>8921</v>
          </cell>
          <cell r="C398" t="str">
            <v>Heinz,Ozwirk</v>
          </cell>
          <cell r="D398">
            <v>734801</v>
          </cell>
          <cell r="E398" t="str">
            <v>BV Delphi Frankfurt e.V.</v>
          </cell>
          <cell r="F398" t="str">
            <v>BV Delphi Frankfurt</v>
          </cell>
        </row>
        <row r="399">
          <cell r="B399">
            <v>8961</v>
          </cell>
          <cell r="C399" t="str">
            <v>Marcus,Pratz</v>
          </cell>
          <cell r="D399">
            <v>785352</v>
          </cell>
          <cell r="E399" t="str">
            <v>BV Delphi Frankfurt e.V.</v>
          </cell>
          <cell r="F399" t="str">
            <v>BV Delphi Frankfurt</v>
          </cell>
        </row>
        <row r="400">
          <cell r="B400">
            <v>15052</v>
          </cell>
          <cell r="C400" t="str">
            <v>Ivan,Sabo</v>
          </cell>
          <cell r="D400">
            <v>719880</v>
          </cell>
          <cell r="E400" t="str">
            <v>BV Delphi Frankfurt e.V.</v>
          </cell>
          <cell r="F400" t="str">
            <v>BV Delphi Frankfurt</v>
          </cell>
        </row>
        <row r="401">
          <cell r="B401">
            <v>15801</v>
          </cell>
          <cell r="C401" t="str">
            <v>Claas,Schaub</v>
          </cell>
          <cell r="D401">
            <v>51177</v>
          </cell>
          <cell r="E401" t="str">
            <v>BV Delphi Frankfurt e.V.</v>
          </cell>
          <cell r="F401" t="str">
            <v>BV Delphi Frankfurt</v>
          </cell>
        </row>
        <row r="402">
          <cell r="B402">
            <v>15185</v>
          </cell>
          <cell r="C402" t="str">
            <v>Martin,Seipp</v>
          </cell>
          <cell r="D402">
            <v>785364</v>
          </cell>
          <cell r="E402" t="str">
            <v>BV Delphi Frankfurt e.V.</v>
          </cell>
          <cell r="F402" t="str">
            <v>BV Delphi Frankfurt</v>
          </cell>
        </row>
        <row r="403">
          <cell r="B403">
            <v>8111</v>
          </cell>
          <cell r="C403" t="str">
            <v>Richard,Blickhan</v>
          </cell>
          <cell r="D403">
            <v>27575</v>
          </cell>
          <cell r="E403" t="str">
            <v>BV Frankfurt Süd</v>
          </cell>
          <cell r="F403" t="str">
            <v>BV Frankfurt Süd</v>
          </cell>
        </row>
        <row r="404">
          <cell r="B404">
            <v>8199</v>
          </cell>
          <cell r="C404" t="str">
            <v>Martin,Conrad</v>
          </cell>
          <cell r="D404">
            <v>871278</v>
          </cell>
          <cell r="E404" t="str">
            <v>BV Frankfurt Süd</v>
          </cell>
          <cell r="F404" t="str">
            <v>BV Frankfurt Süd</v>
          </cell>
        </row>
        <row r="405">
          <cell r="B405">
            <v>8402</v>
          </cell>
          <cell r="C405" t="str">
            <v>Gisela,Göbel</v>
          </cell>
          <cell r="D405">
            <v>252546</v>
          </cell>
          <cell r="E405" t="str">
            <v>BV Frankfurt Süd</v>
          </cell>
          <cell r="F405" t="str">
            <v>BV Frankfurt Süd</v>
          </cell>
        </row>
        <row r="406">
          <cell r="B406">
            <v>8744</v>
          </cell>
          <cell r="C406" t="str">
            <v>Andrea,Morche</v>
          </cell>
          <cell r="D406">
            <v>976</v>
          </cell>
          <cell r="E406" t="str">
            <v>BV Frankfurt Süd</v>
          </cell>
          <cell r="F406" t="str">
            <v>BV Frankfurt Süd</v>
          </cell>
        </row>
        <row r="407">
          <cell r="B407">
            <v>8839</v>
          </cell>
          <cell r="C407" t="str">
            <v>Jochen,Morche</v>
          </cell>
          <cell r="D407">
            <v>368983</v>
          </cell>
          <cell r="E407" t="str">
            <v>BV Frankfurt Süd</v>
          </cell>
          <cell r="F407" t="str">
            <v>BV Frankfurt Süd</v>
          </cell>
        </row>
        <row r="408">
          <cell r="B408">
            <v>8990</v>
          </cell>
          <cell r="C408" t="str">
            <v>Norbert,Regenfuss</v>
          </cell>
          <cell r="D408">
            <v>461</v>
          </cell>
          <cell r="E408" t="str">
            <v>BV Frankfurt Süd</v>
          </cell>
          <cell r="F408" t="str">
            <v>BV Frankfurt Süd</v>
          </cell>
        </row>
        <row r="409">
          <cell r="B409">
            <v>15070</v>
          </cell>
          <cell r="C409" t="str">
            <v>Waldemar,Scharnowski</v>
          </cell>
          <cell r="D409">
            <v>735279</v>
          </cell>
          <cell r="E409" t="str">
            <v>BV Frankfurt Süd</v>
          </cell>
          <cell r="F409" t="str">
            <v>BV Frankfurt Süd</v>
          </cell>
        </row>
        <row r="410">
          <cell r="B410">
            <v>15110</v>
          </cell>
          <cell r="C410" t="str">
            <v>Michael,Schmidt</v>
          </cell>
          <cell r="D410">
            <v>853947</v>
          </cell>
          <cell r="E410" t="str">
            <v>BV Frankfurt Süd</v>
          </cell>
          <cell r="F410" t="str">
            <v>BV Frankfurt Süd</v>
          </cell>
        </row>
        <row r="411">
          <cell r="B411">
            <v>15157</v>
          </cell>
          <cell r="C411" t="str">
            <v>Michael,Schultheiss</v>
          </cell>
          <cell r="D411">
            <v>871365</v>
          </cell>
          <cell r="E411" t="str">
            <v>BV Frankfurt Süd</v>
          </cell>
          <cell r="F411" t="str">
            <v>BV Frankfurt Süd</v>
          </cell>
        </row>
        <row r="412">
          <cell r="B412">
            <v>8024</v>
          </cell>
          <cell r="C412" t="str">
            <v>Rolf,Appel</v>
          </cell>
          <cell r="D412">
            <v>770872</v>
          </cell>
          <cell r="E412" t="str">
            <v>BV Frankfurt West</v>
          </cell>
          <cell r="F412" t="str">
            <v>BC 2005 Frankfurt</v>
          </cell>
        </row>
        <row r="413">
          <cell r="B413">
            <v>8091</v>
          </cell>
          <cell r="C413" t="str">
            <v>Beate,Besser</v>
          </cell>
          <cell r="D413">
            <v>819167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8263</v>
          </cell>
          <cell r="C414" t="str">
            <v>Hildegard,Duki</v>
          </cell>
          <cell r="D414">
            <v>819165</v>
          </cell>
          <cell r="E414" t="str">
            <v>BV Frankfurt West</v>
          </cell>
          <cell r="F414" t="str">
            <v>BC 2005 Frankfurt</v>
          </cell>
        </row>
        <row r="415">
          <cell r="B415">
            <v>8338</v>
          </cell>
          <cell r="C415" t="str">
            <v>Petra,Förster</v>
          </cell>
          <cell r="D415">
            <v>51927</v>
          </cell>
          <cell r="E415" t="str">
            <v>BV Frankfurt West</v>
          </cell>
          <cell r="F415" t="str">
            <v>BC 2005 Frankfurt</v>
          </cell>
        </row>
        <row r="416">
          <cell r="B416">
            <v>8388</v>
          </cell>
          <cell r="C416" t="str">
            <v>Kurt,Geretshauser</v>
          </cell>
          <cell r="D416">
            <v>907063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15857</v>
          </cell>
          <cell r="C417" t="str">
            <v>Manuela,Ludwig</v>
          </cell>
          <cell r="D417">
            <v>51948</v>
          </cell>
          <cell r="E417" t="str">
            <v>BV Frankfurt West</v>
          </cell>
          <cell r="F417" t="str">
            <v>BC 2005 Frankfurt</v>
          </cell>
        </row>
        <row r="418">
          <cell r="B418">
            <v>8825</v>
          </cell>
          <cell r="C418" t="str">
            <v>Christian,Modenbach</v>
          </cell>
          <cell r="D418">
            <v>854347</v>
          </cell>
          <cell r="E418" t="str">
            <v>BV Frankfurt West</v>
          </cell>
          <cell r="F418" t="str">
            <v>BC 2005 Frankfurt</v>
          </cell>
        </row>
        <row r="419">
          <cell r="B419">
            <v>8826</v>
          </cell>
          <cell r="C419" t="str">
            <v>Inge,Modenbach</v>
          </cell>
          <cell r="D419">
            <v>854348</v>
          </cell>
          <cell r="E419" t="str">
            <v>BV Frankfurt West</v>
          </cell>
          <cell r="F419" t="str">
            <v>BC 2005 Frankfurt</v>
          </cell>
        </row>
        <row r="420">
          <cell r="B420">
            <v>8931</v>
          </cell>
          <cell r="C420" t="str">
            <v>Marianne,Pelz</v>
          </cell>
          <cell r="D420">
            <v>27452</v>
          </cell>
          <cell r="E420" t="str">
            <v>BV Frankfurt West</v>
          </cell>
          <cell r="F420" t="str">
            <v>BC 2005 Frankfurt</v>
          </cell>
        </row>
        <row r="421">
          <cell r="B421">
            <v>15012</v>
          </cell>
          <cell r="C421" t="str">
            <v>Agnes,Reuter</v>
          </cell>
          <cell r="D421">
            <v>907062</v>
          </cell>
          <cell r="E421" t="str">
            <v>BV Frankfurt West</v>
          </cell>
          <cell r="F421" t="str">
            <v>BC 2005 Frankfurt</v>
          </cell>
        </row>
        <row r="422">
          <cell r="B422">
            <v>15013</v>
          </cell>
          <cell r="C422" t="str">
            <v>Winfried,Reuter</v>
          </cell>
          <cell r="D422">
            <v>907061</v>
          </cell>
          <cell r="E422" t="str">
            <v>BV Frankfurt West</v>
          </cell>
          <cell r="F422" t="str">
            <v>BC 2005 Frankfurt</v>
          </cell>
        </row>
        <row r="423">
          <cell r="B423">
            <v>15069</v>
          </cell>
          <cell r="C423" t="str">
            <v>Inge,Schafnitzel</v>
          </cell>
          <cell r="D423">
            <v>719765</v>
          </cell>
          <cell r="E423" t="str">
            <v>BV Frankfurt West</v>
          </cell>
          <cell r="F423" t="str">
            <v>BC 2005 Frankfurt</v>
          </cell>
        </row>
        <row r="424">
          <cell r="B424">
            <v>15107</v>
          </cell>
          <cell r="C424" t="str">
            <v>Jutta,Schmidt</v>
          </cell>
          <cell r="D424">
            <v>889</v>
          </cell>
          <cell r="E424" t="str">
            <v>BV Frankfurt West</v>
          </cell>
          <cell r="F424" t="str">
            <v>BC 2005 Frankfurt</v>
          </cell>
        </row>
        <row r="425">
          <cell r="B425">
            <v>15650</v>
          </cell>
          <cell r="C425" t="str">
            <v>Mark,Shoebottom</v>
          </cell>
          <cell r="D425">
            <v>27250</v>
          </cell>
          <cell r="E425" t="str">
            <v>BV Frankfurt West</v>
          </cell>
          <cell r="F425" t="str">
            <v>BC 2005 Frankfurt</v>
          </cell>
        </row>
        <row r="426">
          <cell r="B426">
            <v>8038</v>
          </cell>
          <cell r="C426" t="str">
            <v>Sununta,Tubklay</v>
          </cell>
          <cell r="D426">
            <v>27049</v>
          </cell>
          <cell r="E426" t="str">
            <v>BV Frankfurt West</v>
          </cell>
          <cell r="F426" t="str">
            <v>BC 2005 Frankfurt</v>
          </cell>
        </row>
        <row r="427">
          <cell r="B427">
            <v>15367</v>
          </cell>
          <cell r="C427" t="str">
            <v>Walter,Werner</v>
          </cell>
          <cell r="D427">
            <v>734545</v>
          </cell>
          <cell r="E427" t="str">
            <v>BV Frankfurt West</v>
          </cell>
          <cell r="F427" t="str">
            <v>BC 2005 Frankfurt</v>
          </cell>
        </row>
        <row r="428">
          <cell r="B428">
            <v>15388</v>
          </cell>
          <cell r="C428" t="str">
            <v>Eckhard,Wittenborg</v>
          </cell>
          <cell r="D428">
            <v>367858</v>
          </cell>
          <cell r="E428" t="str">
            <v>BV Frankfurt West</v>
          </cell>
          <cell r="F428" t="str">
            <v>BC 2005 Frankfurt</v>
          </cell>
        </row>
        <row r="429">
          <cell r="B429">
            <v>15413</v>
          </cell>
          <cell r="C429" t="str">
            <v>Annette,Zander</v>
          </cell>
          <cell r="D429">
            <v>661245</v>
          </cell>
          <cell r="E429" t="str">
            <v>BV Frankfurt West</v>
          </cell>
          <cell r="F429" t="str">
            <v>BC 2005 Frankfurt</v>
          </cell>
        </row>
        <row r="430">
          <cell r="B430">
            <v>15770</v>
          </cell>
          <cell r="C430" t="str">
            <v>Jürgen,Zander</v>
          </cell>
          <cell r="D430">
            <v>39713</v>
          </cell>
          <cell r="E430" t="str">
            <v>BV Frankfurt West</v>
          </cell>
          <cell r="F430" t="str">
            <v>BC 2005 Frankfurt</v>
          </cell>
        </row>
        <row r="431">
          <cell r="B431">
            <v>8081</v>
          </cell>
          <cell r="C431" t="str">
            <v>Vincenzo,Bellanti</v>
          </cell>
          <cell r="D431">
            <v>819240</v>
          </cell>
          <cell r="E431" t="str">
            <v>BV Höchst e.V.</v>
          </cell>
          <cell r="F431" t="str">
            <v>BC Höchst</v>
          </cell>
        </row>
        <row r="432">
          <cell r="B432">
            <v>15578</v>
          </cell>
          <cell r="C432" t="str">
            <v>Oliver,Fischer</v>
          </cell>
          <cell r="D432">
            <v>242</v>
          </cell>
          <cell r="E432" t="str">
            <v>BV Höchst e.V.</v>
          </cell>
          <cell r="F432" t="str">
            <v>BC Höchst</v>
          </cell>
        </row>
        <row r="433">
          <cell r="B433">
            <v>8310</v>
          </cell>
          <cell r="C433" t="str">
            <v>Alfred,Fischer</v>
          </cell>
          <cell r="D433">
            <v>833544</v>
          </cell>
          <cell r="E433" t="str">
            <v>BV Höchst e.V.</v>
          </cell>
          <cell r="F433" t="str">
            <v>BC Höchst</v>
          </cell>
        </row>
        <row r="434">
          <cell r="B434">
            <v>15475</v>
          </cell>
          <cell r="C434" t="str">
            <v>Klaus Dieter,Hentschel</v>
          </cell>
          <cell r="D434">
            <v>909296</v>
          </cell>
          <cell r="E434" t="str">
            <v>BV Höchst e.V.</v>
          </cell>
          <cell r="F434" t="str">
            <v>BC Höchst</v>
          </cell>
        </row>
        <row r="435">
          <cell r="B435">
            <v>8674</v>
          </cell>
          <cell r="C435" t="str">
            <v>Andreas,Köhler</v>
          </cell>
          <cell r="D435">
            <v>661108</v>
          </cell>
          <cell r="E435" t="str">
            <v>BV Höchst e.V.</v>
          </cell>
          <cell r="F435" t="str">
            <v>BC Höchst</v>
          </cell>
        </row>
        <row r="436">
          <cell r="B436">
            <v>8865</v>
          </cell>
          <cell r="C436" t="str">
            <v>Rolf,Munske</v>
          </cell>
          <cell r="D436">
            <v>770825</v>
          </cell>
          <cell r="E436" t="str">
            <v>BV Höchst e.V.</v>
          </cell>
          <cell r="F436" t="str">
            <v>BC Höchst</v>
          </cell>
        </row>
        <row r="437">
          <cell r="B437">
            <v>15132</v>
          </cell>
          <cell r="C437" t="str">
            <v>Karl-Heinz,Schneider</v>
          </cell>
          <cell r="D437">
            <v>834342</v>
          </cell>
          <cell r="E437" t="str">
            <v>BV Höchst e.V.</v>
          </cell>
          <cell r="F437" t="str">
            <v>BC Höchst</v>
          </cell>
        </row>
        <row r="438">
          <cell r="B438">
            <v>15579</v>
          </cell>
          <cell r="C438" t="str">
            <v>Christian,Schulz</v>
          </cell>
          <cell r="D438">
            <v>243</v>
          </cell>
          <cell r="E438" t="str">
            <v>BV Höchst e.V.</v>
          </cell>
          <cell r="F438" t="str">
            <v>BC Höchst</v>
          </cell>
        </row>
        <row r="439">
          <cell r="B439">
            <v>15160</v>
          </cell>
          <cell r="C439" t="str">
            <v>Herbert,Schulz</v>
          </cell>
          <cell r="D439">
            <v>645714</v>
          </cell>
          <cell r="E439" t="str">
            <v>BV Höchst e.V.</v>
          </cell>
          <cell r="F439" t="str">
            <v>BC Höchst</v>
          </cell>
        </row>
        <row r="440">
          <cell r="B440">
            <v>15163</v>
          </cell>
          <cell r="C440" t="str">
            <v>Wolfhard,Schulz</v>
          </cell>
          <cell r="D440">
            <v>645718</v>
          </cell>
          <cell r="E440" t="str">
            <v>BV Höchst e.V.</v>
          </cell>
          <cell r="F440" t="str">
            <v>BC Höchst</v>
          </cell>
        </row>
        <row r="441">
          <cell r="B441">
            <v>15193</v>
          </cell>
          <cell r="C441" t="str">
            <v>Peter,Siedentopf</v>
          </cell>
          <cell r="D441">
            <v>253011</v>
          </cell>
          <cell r="E441" t="str">
            <v>BV Höchst e.V.</v>
          </cell>
          <cell r="F441" t="str">
            <v>BC Höchst</v>
          </cell>
        </row>
        <row r="442">
          <cell r="B442">
            <v>15381</v>
          </cell>
          <cell r="C442" t="str">
            <v>Helmuth,Willing</v>
          </cell>
          <cell r="D442">
            <v>771519</v>
          </cell>
          <cell r="E442" t="str">
            <v>BV Höchst e.V.</v>
          </cell>
          <cell r="F442" t="str">
            <v>BC Höchst</v>
          </cell>
        </row>
        <row r="443">
          <cell r="B443">
            <v>15714</v>
          </cell>
          <cell r="C443" t="str">
            <v>Peter,Bartossek</v>
          </cell>
          <cell r="D443">
            <v>27813</v>
          </cell>
          <cell r="E443" t="str">
            <v>BV Mühlheim</v>
          </cell>
          <cell r="F443" t="str">
            <v>BC Mühlheim</v>
          </cell>
        </row>
        <row r="444">
          <cell r="B444">
            <v>15725</v>
          </cell>
          <cell r="C444" t="str">
            <v>Wolfgang,Berz</v>
          </cell>
          <cell r="D444">
            <v>27998</v>
          </cell>
          <cell r="E444" t="str">
            <v>BV Mühlheim</v>
          </cell>
          <cell r="F444" t="str">
            <v>BC Mühlheim</v>
          </cell>
        </row>
        <row r="445">
          <cell r="B445">
            <v>8103</v>
          </cell>
          <cell r="C445" t="str">
            <v>Nunzio,Bileci</v>
          </cell>
          <cell r="D445">
            <v>784817</v>
          </cell>
          <cell r="E445" t="str">
            <v>BV Mühlheim</v>
          </cell>
          <cell r="F445" t="str">
            <v>BC Mühlheim</v>
          </cell>
        </row>
        <row r="446">
          <cell r="B446">
            <v>15713</v>
          </cell>
          <cell r="C446" t="str">
            <v>Thomas,Holzwarth</v>
          </cell>
          <cell r="D446">
            <v>27814</v>
          </cell>
          <cell r="E446" t="str">
            <v>BV Mühlheim</v>
          </cell>
          <cell r="F446" t="str">
            <v>BC Mühlheim</v>
          </cell>
        </row>
        <row r="447">
          <cell r="B447">
            <v>15877</v>
          </cell>
          <cell r="C447" t="str">
            <v>Christian,Holzwarth</v>
          </cell>
          <cell r="D447">
            <v>52035</v>
          </cell>
          <cell r="E447" t="str">
            <v>BV Mühlheim</v>
          </cell>
          <cell r="F447" t="str">
            <v>BC Mühlheim</v>
          </cell>
        </row>
        <row r="448">
          <cell r="B448">
            <v>15038</v>
          </cell>
          <cell r="C448" t="str">
            <v>Bernd,Rothenhäuser</v>
          </cell>
          <cell r="D448">
            <v>785711</v>
          </cell>
          <cell r="E448" t="str">
            <v>BV Mühlheim</v>
          </cell>
          <cell r="F448" t="str">
            <v>BC Mühlheim</v>
          </cell>
        </row>
        <row r="449">
          <cell r="B449">
            <v>15039</v>
          </cell>
          <cell r="C449" t="str">
            <v>Werner,Rothenhäuser</v>
          </cell>
          <cell r="D449">
            <v>771423</v>
          </cell>
          <cell r="E449" t="str">
            <v>BV Mühlheim</v>
          </cell>
          <cell r="F449" t="str">
            <v>BC Mühlheim</v>
          </cell>
        </row>
        <row r="450">
          <cell r="B450">
            <v>15384</v>
          </cell>
          <cell r="C450" t="str">
            <v>Wilfried,Winter</v>
          </cell>
          <cell r="D450">
            <v>734194</v>
          </cell>
          <cell r="E450" t="str">
            <v>BV Mühlheim</v>
          </cell>
          <cell r="F450" t="str">
            <v>BC Mühlheim</v>
          </cell>
        </row>
        <row r="451">
          <cell r="B451">
            <v>8080</v>
          </cell>
          <cell r="C451" t="str">
            <v>Rene,Belgar</v>
          </cell>
          <cell r="D451">
            <v>871971</v>
          </cell>
          <cell r="E451" t="str">
            <v>BV Nidda Frankfurt</v>
          </cell>
          <cell r="F451" t="str">
            <v>BC Nidda Ffm</v>
          </cell>
        </row>
        <row r="452">
          <cell r="B452">
            <v>8129</v>
          </cell>
          <cell r="C452" t="str">
            <v>Jürgen,Bonnert</v>
          </cell>
          <cell r="D452">
            <v>645110</v>
          </cell>
          <cell r="E452" t="str">
            <v>BV Nidda Frankfurt</v>
          </cell>
          <cell r="F452" t="str">
            <v>BC Nidda Ffm</v>
          </cell>
        </row>
        <row r="453">
          <cell r="B453">
            <v>15502</v>
          </cell>
          <cell r="C453" t="str">
            <v>Achim,Born</v>
          </cell>
          <cell r="D453">
            <v>911412</v>
          </cell>
          <cell r="E453" t="str">
            <v>BV Nidda Frankfurt</v>
          </cell>
          <cell r="F453" t="str">
            <v>BC Nidda Ffm</v>
          </cell>
        </row>
        <row r="454">
          <cell r="B454">
            <v>8131</v>
          </cell>
          <cell r="C454" t="str">
            <v>Wilhelm,Born</v>
          </cell>
          <cell r="D454">
            <v>907001</v>
          </cell>
          <cell r="E454" t="str">
            <v>BV Nidda Frankfurt</v>
          </cell>
          <cell r="F454" t="str">
            <v>BC Nidda Ffm</v>
          </cell>
        </row>
        <row r="455">
          <cell r="B455">
            <v>8188</v>
          </cell>
          <cell r="C455" t="str">
            <v>Ferdinand,Castro</v>
          </cell>
          <cell r="D455">
            <v>978</v>
          </cell>
          <cell r="E455" t="str">
            <v>BV Nidda Frankfurt</v>
          </cell>
          <cell r="F455" t="str">
            <v>BC Nidda Ffm</v>
          </cell>
        </row>
        <row r="456">
          <cell r="B456">
            <v>8249</v>
          </cell>
          <cell r="C456" t="str">
            <v>Pascal,Dillenseger</v>
          </cell>
          <cell r="D456">
            <v>818743</v>
          </cell>
          <cell r="E456" t="str">
            <v>BV Nidda Frankfurt</v>
          </cell>
          <cell r="F456" t="str">
            <v>BC Nidda Ffm</v>
          </cell>
        </row>
        <row r="457">
          <cell r="B457">
            <v>8254</v>
          </cell>
          <cell r="C457" t="str">
            <v>Kerstin,Doll-Dillenseger</v>
          </cell>
          <cell r="D457">
            <v>818742</v>
          </cell>
          <cell r="E457" t="str">
            <v>BV Nidda Frankfurt</v>
          </cell>
          <cell r="F457" t="str">
            <v>BC Nidda Ffm</v>
          </cell>
        </row>
        <row r="458">
          <cell r="B458">
            <v>8309</v>
          </cell>
          <cell r="C458" t="str">
            <v>Alexander,Fischer</v>
          </cell>
          <cell r="D458">
            <v>642</v>
          </cell>
          <cell r="E458" t="str">
            <v>BV Nidda Frankfurt</v>
          </cell>
          <cell r="F458" t="str">
            <v>BC Nidda Ffm</v>
          </cell>
        </row>
        <row r="459">
          <cell r="B459">
            <v>8335</v>
          </cell>
          <cell r="C459" t="str">
            <v>Fred-Fabian,Forster</v>
          </cell>
          <cell r="D459">
            <v>871709</v>
          </cell>
          <cell r="E459" t="str">
            <v>BV Nidda Frankfurt</v>
          </cell>
          <cell r="F459" t="str">
            <v>BC Nidda Ffm</v>
          </cell>
        </row>
        <row r="460">
          <cell r="B460">
            <v>8334</v>
          </cell>
          <cell r="C460" t="str">
            <v>Fred,Forster</v>
          </cell>
          <cell r="D460">
            <v>645194</v>
          </cell>
          <cell r="E460" t="str">
            <v>BV Nidda Frankfurt</v>
          </cell>
          <cell r="F460" t="str">
            <v>BC Nidda Ffm</v>
          </cell>
        </row>
        <row r="461">
          <cell r="B461">
            <v>8337</v>
          </cell>
          <cell r="C461" t="str">
            <v>Petra,Forster</v>
          </cell>
          <cell r="D461">
            <v>734225</v>
          </cell>
          <cell r="E461" t="str">
            <v>BV Nidda Frankfurt</v>
          </cell>
          <cell r="F461" t="str">
            <v>BC Nidda Ffm</v>
          </cell>
        </row>
        <row r="462">
          <cell r="B462">
            <v>8546</v>
          </cell>
          <cell r="C462" t="str">
            <v>Pascal,Hlavinka</v>
          </cell>
          <cell r="D462">
            <v>802120</v>
          </cell>
          <cell r="E462" t="str">
            <v>BV Nidda Frankfurt</v>
          </cell>
          <cell r="F462" t="str">
            <v>BC Nidda Ffm</v>
          </cell>
        </row>
        <row r="463">
          <cell r="B463">
            <v>8612</v>
          </cell>
          <cell r="C463" t="str">
            <v>Klaus,Jünemann</v>
          </cell>
          <cell r="D463">
            <v>899974</v>
          </cell>
          <cell r="E463" t="str">
            <v>BV Nidda Frankfurt</v>
          </cell>
          <cell r="F463" t="str">
            <v>BC Nidda Ffm</v>
          </cell>
        </row>
        <row r="464">
          <cell r="B464">
            <v>8815</v>
          </cell>
          <cell r="C464" t="str">
            <v>Melanie,Mielke</v>
          </cell>
          <cell r="D464">
            <v>871624</v>
          </cell>
          <cell r="E464" t="str">
            <v>BV Nidda Frankfurt</v>
          </cell>
          <cell r="F464" t="str">
            <v>BC Nidda Ffm</v>
          </cell>
        </row>
        <row r="465">
          <cell r="B465">
            <v>8922</v>
          </cell>
          <cell r="C465" t="str">
            <v>Benjamin,Pachonik</v>
          </cell>
          <cell r="D465">
            <v>27467</v>
          </cell>
          <cell r="E465" t="str">
            <v>BV Nidda Frankfurt</v>
          </cell>
          <cell r="F465" t="str">
            <v>BC Nidda Ffm</v>
          </cell>
        </row>
        <row r="466">
          <cell r="B466">
            <v>15440</v>
          </cell>
          <cell r="C466" t="str">
            <v>Patrick,Schlösser</v>
          </cell>
          <cell r="D466">
            <v>907000</v>
          </cell>
          <cell r="E466" t="str">
            <v>BV Nidda Frankfurt</v>
          </cell>
          <cell r="F466" t="str">
            <v>BC Nidda Ffm</v>
          </cell>
        </row>
        <row r="467">
          <cell r="B467">
            <v>15162</v>
          </cell>
          <cell r="C467" t="str">
            <v>Petra,Schulz</v>
          </cell>
          <cell r="D467">
            <v>369642</v>
          </cell>
          <cell r="E467" t="str">
            <v>BV Nidda Frankfurt</v>
          </cell>
          <cell r="F467" t="str">
            <v>BC Nidda Ffm</v>
          </cell>
        </row>
        <row r="468">
          <cell r="B468">
            <v>8816</v>
          </cell>
          <cell r="C468" t="str">
            <v>Sigrid,Thieme</v>
          </cell>
          <cell r="D468">
            <v>871350</v>
          </cell>
          <cell r="E468" t="str">
            <v>BV Nidda Frankfurt</v>
          </cell>
          <cell r="F468" t="str">
            <v>BC Nidda Ffm</v>
          </cell>
        </row>
        <row r="469">
          <cell r="B469">
            <v>15349</v>
          </cell>
          <cell r="C469" t="str">
            <v>Sebastian,Weidl</v>
          </cell>
          <cell r="D469">
            <v>27760</v>
          </cell>
          <cell r="E469" t="str">
            <v>BV Nidda Frankfurt</v>
          </cell>
          <cell r="F469" t="str">
            <v>BC Nidda Ffm</v>
          </cell>
        </row>
        <row r="470">
          <cell r="B470">
            <v>8224</v>
          </cell>
          <cell r="C470" t="str">
            <v>Sandra,Deppisch</v>
          </cell>
          <cell r="D470">
            <v>51409</v>
          </cell>
          <cell r="E470" t="str">
            <v>BV Oberstedtener Devils e.V.</v>
          </cell>
          <cell r="F470" t="str">
            <v>BC Devils</v>
          </cell>
        </row>
        <row r="471">
          <cell r="B471">
            <v>8223</v>
          </cell>
          <cell r="C471" t="str">
            <v>Günter,Deppisch</v>
          </cell>
          <cell r="D471">
            <v>51410</v>
          </cell>
          <cell r="E471" t="str">
            <v>BV Oberstedtener Devils e.V.</v>
          </cell>
          <cell r="F471" t="str">
            <v>BC Devils</v>
          </cell>
        </row>
        <row r="472">
          <cell r="B472">
            <v>15439</v>
          </cell>
          <cell r="C472" t="str">
            <v>Andreas,Döll</v>
          </cell>
          <cell r="D472">
            <v>39425</v>
          </cell>
          <cell r="E472" t="str">
            <v>BV Oberstedtener Devils e.V.</v>
          </cell>
          <cell r="F472" t="str">
            <v>BC Devils</v>
          </cell>
        </row>
        <row r="473">
          <cell r="B473">
            <v>8253</v>
          </cell>
          <cell r="C473" t="str">
            <v>Angela,Döll</v>
          </cell>
          <cell r="D473">
            <v>39426</v>
          </cell>
          <cell r="E473" t="str">
            <v>BV Oberstedtener Devils e.V.</v>
          </cell>
          <cell r="F473" t="str">
            <v>BC Devils</v>
          </cell>
        </row>
        <row r="474">
          <cell r="B474">
            <v>15763</v>
          </cell>
          <cell r="C474" t="str">
            <v>Christina,Eisenberg</v>
          </cell>
          <cell r="D474">
            <v>39612</v>
          </cell>
          <cell r="E474" t="str">
            <v>BV Oberstedtener Devils e.V.</v>
          </cell>
          <cell r="F474" t="str">
            <v>BC Devils</v>
          </cell>
        </row>
        <row r="475">
          <cell r="B475">
            <v>15827</v>
          </cell>
          <cell r="C475" t="str">
            <v>Sabine,Gertenbach</v>
          </cell>
          <cell r="D475">
            <v>51483</v>
          </cell>
          <cell r="E475" t="str">
            <v>BV Oberstedtener Devils e.V.</v>
          </cell>
          <cell r="F475" t="str">
            <v>BC Devils</v>
          </cell>
        </row>
        <row r="476">
          <cell r="B476">
            <v>15610</v>
          </cell>
          <cell r="C476" t="str">
            <v>Regina,Glaßmann</v>
          </cell>
          <cell r="D476">
            <v>893</v>
          </cell>
          <cell r="E476" t="str">
            <v>BV Oberstedtener Devils e.V.</v>
          </cell>
          <cell r="F476" t="str">
            <v>BC Devils</v>
          </cell>
        </row>
        <row r="477">
          <cell r="B477">
            <v>15611</v>
          </cell>
          <cell r="C477" t="str">
            <v>Wolfgang,Glaßmann</v>
          </cell>
          <cell r="D477">
            <v>894</v>
          </cell>
          <cell r="E477" t="str">
            <v>BV Oberstedtener Devils e.V.</v>
          </cell>
          <cell r="F477" t="str">
            <v>BC Devils</v>
          </cell>
        </row>
        <row r="478">
          <cell r="B478">
            <v>8397</v>
          </cell>
          <cell r="C478" t="str">
            <v>Marina,Glaum</v>
          </cell>
          <cell r="D478">
            <v>908</v>
          </cell>
          <cell r="E478" t="str">
            <v>BV Oberstedtener Devils e.V.</v>
          </cell>
          <cell r="F478" t="str">
            <v>BC Devils</v>
          </cell>
        </row>
        <row r="479">
          <cell r="B479">
            <v>8445</v>
          </cell>
          <cell r="C479" t="str">
            <v>Gerhard,Hafemann</v>
          </cell>
          <cell r="D479">
            <v>39424</v>
          </cell>
          <cell r="E479" t="str">
            <v>BV Oberstedtener Devils e.V.</v>
          </cell>
          <cell r="F479" t="str">
            <v>BC Devils</v>
          </cell>
        </row>
        <row r="480">
          <cell r="B480">
            <v>15518</v>
          </cell>
          <cell r="C480" t="str">
            <v>Michael,Höck</v>
          </cell>
          <cell r="D480">
            <v>40057</v>
          </cell>
          <cell r="E480" t="str">
            <v>BV Oberstedtener Devils e.V.</v>
          </cell>
          <cell r="F480" t="str">
            <v>BC Devils</v>
          </cell>
        </row>
        <row r="481">
          <cell r="B481">
            <v>15554</v>
          </cell>
          <cell r="C481" t="str">
            <v>Laura,Höck</v>
          </cell>
          <cell r="D481">
            <v>285</v>
          </cell>
          <cell r="E481" t="str">
            <v>BV Oberstedtener Devils e.V.</v>
          </cell>
          <cell r="F481" t="str">
            <v>BC Devils</v>
          </cell>
        </row>
        <row r="482">
          <cell r="B482">
            <v>15821</v>
          </cell>
          <cell r="C482" t="str">
            <v>Dirk,Körbitz</v>
          </cell>
          <cell r="D482">
            <v>51368</v>
          </cell>
          <cell r="E482" t="str">
            <v>BV Oberstedtener Devils e.V.</v>
          </cell>
          <cell r="F482" t="str">
            <v>BC Devils</v>
          </cell>
        </row>
        <row r="483">
          <cell r="B483">
            <v>8717</v>
          </cell>
          <cell r="C483" t="str">
            <v>Waltraud,Lambracht</v>
          </cell>
          <cell r="D483">
            <v>891</v>
          </cell>
          <cell r="E483" t="str">
            <v>BV Oberstedtener Devils e.V.</v>
          </cell>
          <cell r="F483" t="str">
            <v>BC Devils</v>
          </cell>
        </row>
        <row r="484">
          <cell r="B484">
            <v>8719</v>
          </cell>
          <cell r="C484" t="str">
            <v>Christel,Lang</v>
          </cell>
          <cell r="D484">
            <v>890</v>
          </cell>
          <cell r="E484" t="str">
            <v>BV Oberstedtener Devils e.V.</v>
          </cell>
          <cell r="F484" t="str">
            <v>BC Devils</v>
          </cell>
        </row>
        <row r="485">
          <cell r="B485">
            <v>8729</v>
          </cell>
          <cell r="C485" t="str">
            <v>Yasemin,Lassiter</v>
          </cell>
          <cell r="D485">
            <v>51484</v>
          </cell>
          <cell r="E485" t="str">
            <v>BV Oberstedtener Devils e.V.</v>
          </cell>
          <cell r="F485" t="str">
            <v>BC Devils</v>
          </cell>
        </row>
        <row r="486">
          <cell r="B486">
            <v>8727</v>
          </cell>
          <cell r="C486" t="str">
            <v>Semra,Lassiter</v>
          </cell>
          <cell r="D486">
            <v>51485</v>
          </cell>
          <cell r="E486" t="str">
            <v>BV Oberstedtener Devils e.V.</v>
          </cell>
          <cell r="F486" t="str">
            <v>BC Devils</v>
          </cell>
        </row>
        <row r="487">
          <cell r="B487">
            <v>8728</v>
          </cell>
          <cell r="C487" t="str">
            <v>Wayne,Lassiter</v>
          </cell>
          <cell r="D487">
            <v>51486</v>
          </cell>
          <cell r="E487" t="str">
            <v>BV Oberstedtener Devils e.V.</v>
          </cell>
          <cell r="F487" t="str">
            <v>BC Devils</v>
          </cell>
        </row>
        <row r="488">
          <cell r="B488">
            <v>15822</v>
          </cell>
          <cell r="C488" t="str">
            <v>Harald,Mansmann</v>
          </cell>
          <cell r="D488">
            <v>51367</v>
          </cell>
          <cell r="E488" t="str">
            <v>BV Oberstedtener Devils e.V.</v>
          </cell>
          <cell r="F488" t="str">
            <v>BC Devils</v>
          </cell>
        </row>
        <row r="489">
          <cell r="B489">
            <v>8832</v>
          </cell>
          <cell r="C489" t="str">
            <v>Beate,Möller</v>
          </cell>
          <cell r="D489">
            <v>40085</v>
          </cell>
          <cell r="E489" t="str">
            <v>BV Oberstedtener Devils e.V.</v>
          </cell>
          <cell r="F489" t="str">
            <v>BC Devils</v>
          </cell>
        </row>
        <row r="490">
          <cell r="B490">
            <v>15809</v>
          </cell>
          <cell r="C490" t="str">
            <v>Celia,Nater</v>
          </cell>
          <cell r="D490">
            <v>51234</v>
          </cell>
          <cell r="E490" t="str">
            <v>BV Oberstedtener Devils e.V.</v>
          </cell>
          <cell r="F490" t="str">
            <v>BC Devils</v>
          </cell>
        </row>
        <row r="491">
          <cell r="B491">
            <v>15649</v>
          </cell>
          <cell r="C491" t="str">
            <v>David,Nater</v>
          </cell>
          <cell r="D491">
            <v>27251</v>
          </cell>
          <cell r="E491" t="str">
            <v>BV Oberstedtener Devils e.V.</v>
          </cell>
          <cell r="F491" t="str">
            <v>BC Devils</v>
          </cell>
        </row>
        <row r="492">
          <cell r="B492">
            <v>15140</v>
          </cell>
          <cell r="C492" t="str">
            <v>Ralf-Thomas,Schomaker</v>
          </cell>
          <cell r="D492">
            <v>906</v>
          </cell>
          <cell r="E492" t="str">
            <v>BV Oberstedtener Devils e.V.</v>
          </cell>
          <cell r="F492" t="str">
            <v>BC Devils</v>
          </cell>
        </row>
        <row r="493">
          <cell r="B493">
            <v>15828</v>
          </cell>
          <cell r="C493" t="str">
            <v>Kathrin,Seifert</v>
          </cell>
          <cell r="D493">
            <v>51482</v>
          </cell>
          <cell r="E493" t="str">
            <v>BV Oberstedtener Devils e.V.</v>
          </cell>
          <cell r="F493" t="str">
            <v>BC Devils</v>
          </cell>
        </row>
        <row r="494">
          <cell r="B494">
            <v>15293</v>
          </cell>
          <cell r="C494" t="str">
            <v>Uwe,Trebbien</v>
          </cell>
          <cell r="D494">
            <v>909</v>
          </cell>
          <cell r="E494" t="str">
            <v>BV Oberstedtener Devils e.V.</v>
          </cell>
          <cell r="F494" t="str">
            <v>BC Devils</v>
          </cell>
        </row>
        <row r="495">
          <cell r="B495">
            <v>15346</v>
          </cell>
          <cell r="C495" t="str">
            <v>Carla,Weber</v>
          </cell>
          <cell r="D495">
            <v>907</v>
          </cell>
          <cell r="E495" t="str">
            <v>BV Oberstedtener Devils e.V.</v>
          </cell>
          <cell r="F495" t="str">
            <v>BC Devils</v>
          </cell>
        </row>
        <row r="496">
          <cell r="B496">
            <v>15752</v>
          </cell>
          <cell r="C496" t="str">
            <v>Nadine,Wiacek</v>
          </cell>
          <cell r="D496">
            <v>40148</v>
          </cell>
          <cell r="E496" t="str">
            <v>BV Oberstedtener Devils e.V.</v>
          </cell>
          <cell r="F496" t="str">
            <v>BC Devils</v>
          </cell>
        </row>
        <row r="497">
          <cell r="B497">
            <v>15765</v>
          </cell>
          <cell r="C497" t="str">
            <v>Christopher,Wiacek</v>
          </cell>
          <cell r="D497">
            <v>39422</v>
          </cell>
          <cell r="E497" t="str">
            <v>BV Oberstedtener Devils e.V.</v>
          </cell>
          <cell r="F497" t="str">
            <v>BC Devils</v>
          </cell>
        </row>
        <row r="498">
          <cell r="B498">
            <v>15829</v>
          </cell>
          <cell r="C498" t="str">
            <v>Ann-Kathrin,Wiederhold</v>
          </cell>
          <cell r="D498">
            <v>51559</v>
          </cell>
          <cell r="E498" t="str">
            <v>BV Oberstedtener Devils e.V.</v>
          </cell>
          <cell r="F498" t="str">
            <v>BC Devils</v>
          </cell>
        </row>
        <row r="499">
          <cell r="B499">
            <v>8093</v>
          </cell>
          <cell r="C499" t="str">
            <v>Martin,Bien</v>
          </cell>
          <cell r="D499">
            <v>265202</v>
          </cell>
          <cell r="E499" t="str">
            <v>BV Oranje Frankfurt</v>
          </cell>
          <cell r="F499" t="str">
            <v>BV Oranje Frankfurt</v>
          </cell>
        </row>
        <row r="500">
          <cell r="B500">
            <v>8366</v>
          </cell>
          <cell r="C500" t="str">
            <v>Francesco,Gangi-Chiodo</v>
          </cell>
          <cell r="D500">
            <v>644040</v>
          </cell>
          <cell r="E500" t="str">
            <v>BV Oranje Frankfurt</v>
          </cell>
          <cell r="F500" t="str">
            <v>BV Oranje Frankfurt</v>
          </cell>
        </row>
        <row r="501">
          <cell r="B501">
            <v>15750</v>
          </cell>
          <cell r="C501" t="str">
            <v>Peter-Jürgen,Klein</v>
          </cell>
          <cell r="D501">
            <v>40030</v>
          </cell>
          <cell r="E501" t="str">
            <v>BV Oranje Frankfurt</v>
          </cell>
          <cell r="F501" t="str">
            <v>BV Oranje Frankfurt</v>
          </cell>
        </row>
        <row r="502">
          <cell r="B502">
            <v>8690</v>
          </cell>
          <cell r="C502" t="str">
            <v>Hans-Joachim,Kostial</v>
          </cell>
          <cell r="D502">
            <v>254034</v>
          </cell>
          <cell r="E502" t="str">
            <v>BV Oranje Frankfurt</v>
          </cell>
          <cell r="F502" t="str">
            <v>BV Oranje Frankfurt</v>
          </cell>
        </row>
        <row r="503">
          <cell r="B503">
            <v>8967</v>
          </cell>
          <cell r="C503" t="str">
            <v>Paul,Primbs</v>
          </cell>
          <cell r="D503">
            <v>801992</v>
          </cell>
          <cell r="E503" t="str">
            <v>BV Oranje Frankfurt</v>
          </cell>
          <cell r="F503" t="str">
            <v>BV Oranje Frankfurt</v>
          </cell>
        </row>
        <row r="504">
          <cell r="B504">
            <v>8993</v>
          </cell>
          <cell r="C504" t="str">
            <v>Klaus,Reichert</v>
          </cell>
          <cell r="D504">
            <v>644804</v>
          </cell>
          <cell r="E504" t="str">
            <v>BV Oranje Frankfurt</v>
          </cell>
          <cell r="F504" t="str">
            <v>BV Oranje Frankfurt</v>
          </cell>
        </row>
        <row r="505">
          <cell r="B505">
            <v>15263</v>
          </cell>
          <cell r="C505" t="str">
            <v>Jörg,Tappert</v>
          </cell>
          <cell r="D505">
            <v>785354</v>
          </cell>
          <cell r="E505" t="str">
            <v>BV Oranje Frankfurt</v>
          </cell>
          <cell r="F505" t="str">
            <v>BV Oranje Frankfurt</v>
          </cell>
        </row>
        <row r="506">
          <cell r="B506">
            <v>15282</v>
          </cell>
          <cell r="C506" t="str">
            <v>Rolf,Thurk</v>
          </cell>
          <cell r="D506">
            <v>719939</v>
          </cell>
          <cell r="E506" t="str">
            <v>BV Oranje Frankfurt</v>
          </cell>
          <cell r="F506" t="str">
            <v>BV Oranje Frankfurt</v>
          </cell>
        </row>
        <row r="507">
          <cell r="B507">
            <v>15396</v>
          </cell>
          <cell r="C507" t="str">
            <v>Gerhard,Wolff</v>
          </cell>
          <cell r="D507">
            <v>39916</v>
          </cell>
          <cell r="E507" t="str">
            <v>BV Oranje Frankfurt</v>
          </cell>
          <cell r="F507" t="str">
            <v>BV Oranje Frankfurt</v>
          </cell>
        </row>
        <row r="508">
          <cell r="B508">
            <v>15884</v>
          </cell>
          <cell r="C508" t="str">
            <v>Vitor,Almeida</v>
          </cell>
          <cell r="D508">
            <v>52089</v>
          </cell>
          <cell r="E508" t="str">
            <v>BV Rebstock</v>
          </cell>
          <cell r="F508" t="str">
            <v>BC Rebstock Ffm</v>
          </cell>
        </row>
        <row r="509">
          <cell r="B509">
            <v>8026</v>
          </cell>
          <cell r="C509" t="str">
            <v>Alfred,Armbrüster</v>
          </cell>
          <cell r="D509">
            <v>854494</v>
          </cell>
          <cell r="E509" t="str">
            <v>BV Rebstock</v>
          </cell>
          <cell r="F509" t="str">
            <v>BC Rebstock Ffm</v>
          </cell>
        </row>
        <row r="510">
          <cell r="B510">
            <v>8097</v>
          </cell>
          <cell r="C510" t="str">
            <v>Karl,Biersack</v>
          </cell>
          <cell r="D510">
            <v>39534</v>
          </cell>
          <cell r="E510" t="str">
            <v>BV Rebstock</v>
          </cell>
          <cell r="F510" t="str">
            <v>BC Rebstock Ffm</v>
          </cell>
        </row>
        <row r="511">
          <cell r="B511">
            <v>8124</v>
          </cell>
          <cell r="C511" t="str">
            <v>Thomas,Böhne</v>
          </cell>
          <cell r="D511">
            <v>27276</v>
          </cell>
          <cell r="E511" t="str">
            <v>BV Rebstock</v>
          </cell>
          <cell r="F511" t="str">
            <v>BC Rebstock Ffm</v>
          </cell>
        </row>
        <row r="512">
          <cell r="B512">
            <v>8168</v>
          </cell>
          <cell r="C512" t="str">
            <v>Kurt,Burger</v>
          </cell>
          <cell r="D512">
            <v>854071</v>
          </cell>
          <cell r="E512" t="str">
            <v>BV Rebstock</v>
          </cell>
          <cell r="F512" t="str">
            <v>BC Rebstock Ffm</v>
          </cell>
        </row>
        <row r="513">
          <cell r="B513">
            <v>8198</v>
          </cell>
          <cell r="C513" t="str">
            <v>Antonio,Comunale</v>
          </cell>
          <cell r="D513">
            <v>735304</v>
          </cell>
          <cell r="E513" t="str">
            <v>BV Rebstock</v>
          </cell>
          <cell r="F513" t="str">
            <v>BC Rebstock Ffm</v>
          </cell>
        </row>
        <row r="514">
          <cell r="B514">
            <v>15893</v>
          </cell>
          <cell r="C514" t="str">
            <v>Björn,Herzberger</v>
          </cell>
          <cell r="D514">
            <v>66840</v>
          </cell>
          <cell r="E514" t="str">
            <v>BV Rebstock</v>
          </cell>
          <cell r="F514" t="str">
            <v>BC Rebstock Ffm</v>
          </cell>
        </row>
        <row r="515">
          <cell r="B515">
            <v>8667</v>
          </cell>
          <cell r="C515" t="str">
            <v>Andreas,Koch</v>
          </cell>
          <cell r="D515">
            <v>888863</v>
          </cell>
          <cell r="E515" t="str">
            <v>BV Rebstock</v>
          </cell>
          <cell r="F515" t="str">
            <v>BC Rebstock Ffm</v>
          </cell>
        </row>
        <row r="516">
          <cell r="B516">
            <v>15880</v>
          </cell>
          <cell r="C516" t="str">
            <v>Andreas,Ress</v>
          </cell>
          <cell r="D516">
            <v>52059</v>
          </cell>
          <cell r="E516" t="str">
            <v>BV Rebstock</v>
          </cell>
          <cell r="F516" t="str">
            <v>BC Rebstock Ffm</v>
          </cell>
        </row>
        <row r="517">
          <cell r="B517">
            <v>15866</v>
          </cell>
          <cell r="C517" t="str">
            <v>Mike,Stasik</v>
          </cell>
          <cell r="D517">
            <v>51920</v>
          </cell>
          <cell r="E517" t="str">
            <v>BV Rebstock</v>
          </cell>
          <cell r="F517" t="str">
            <v>BC Rebstock Ffm</v>
          </cell>
        </row>
        <row r="518">
          <cell r="B518">
            <v>15274</v>
          </cell>
          <cell r="C518" t="str">
            <v>Andreas,Thierfelder</v>
          </cell>
          <cell r="D518">
            <v>39223</v>
          </cell>
          <cell r="E518" t="str">
            <v>BV Rebstock</v>
          </cell>
          <cell r="F518" t="str">
            <v>BC Rebstock Ffm</v>
          </cell>
        </row>
        <row r="519">
          <cell r="B519">
            <v>8029</v>
          </cell>
          <cell r="C519" t="str">
            <v>Jochen,Aufschläger</v>
          </cell>
          <cell r="D519">
            <v>670</v>
          </cell>
          <cell r="E519" t="str">
            <v>BV Römer Frankfurt</v>
          </cell>
          <cell r="F519" t="str">
            <v>BV Römer Frankfurt</v>
          </cell>
        </row>
        <row r="520">
          <cell r="B520">
            <v>15843</v>
          </cell>
          <cell r="C520" t="str">
            <v>Pascal,Bogdoll</v>
          </cell>
          <cell r="D520">
            <v>51399</v>
          </cell>
          <cell r="E520" t="str">
            <v>BV Römer Frankfurt</v>
          </cell>
          <cell r="F520" t="str">
            <v>BV Römer Frankfurt</v>
          </cell>
        </row>
        <row r="521">
          <cell r="B521">
            <v>15574</v>
          </cell>
          <cell r="C521" t="str">
            <v>Angelika,Decristan</v>
          </cell>
          <cell r="D521">
            <v>308</v>
          </cell>
          <cell r="E521" t="str">
            <v>BV Römer Frankfurt</v>
          </cell>
          <cell r="F521" t="str">
            <v>BV Römer Frankfurt</v>
          </cell>
        </row>
        <row r="522">
          <cell r="B522">
            <v>15832</v>
          </cell>
          <cell r="C522" t="str">
            <v>Heike,Fischer</v>
          </cell>
          <cell r="D522">
            <v>51460</v>
          </cell>
          <cell r="E522" t="str">
            <v>BV Römer Frankfurt</v>
          </cell>
          <cell r="F522" t="str">
            <v>BV Römer Frankfurt</v>
          </cell>
        </row>
        <row r="523">
          <cell r="B523">
            <v>8460</v>
          </cell>
          <cell r="C523" t="str">
            <v>Helga,Haring</v>
          </cell>
          <cell r="D523">
            <v>854451</v>
          </cell>
          <cell r="E523" t="str">
            <v>BV Römer Frankfurt</v>
          </cell>
          <cell r="F523" t="str">
            <v>BV Römer Frankfurt</v>
          </cell>
        </row>
        <row r="524">
          <cell r="B524">
            <v>8461</v>
          </cell>
          <cell r="C524" t="str">
            <v>Klaus,Haring</v>
          </cell>
          <cell r="D524">
            <v>854538</v>
          </cell>
          <cell r="E524" t="str">
            <v>BV Römer Frankfurt</v>
          </cell>
          <cell r="F524" t="str">
            <v>BV Römer Frankfurt</v>
          </cell>
        </row>
        <row r="525">
          <cell r="B525">
            <v>8501</v>
          </cell>
          <cell r="C525" t="str">
            <v>Wilhelm,Hellmuth</v>
          </cell>
          <cell r="D525">
            <v>27908</v>
          </cell>
          <cell r="E525" t="str">
            <v>BV Römer Frankfurt</v>
          </cell>
          <cell r="F525" t="str">
            <v>BV Römer Frankfurt</v>
          </cell>
        </row>
        <row r="526">
          <cell r="B526">
            <v>8596</v>
          </cell>
          <cell r="C526" t="str">
            <v>Ingo,Jannusch</v>
          </cell>
          <cell r="D526">
            <v>834282</v>
          </cell>
          <cell r="E526" t="str">
            <v>BV Römer Frankfurt</v>
          </cell>
          <cell r="F526" t="str">
            <v>BV Römer Frankfurt</v>
          </cell>
        </row>
        <row r="527">
          <cell r="B527">
            <v>18938</v>
          </cell>
          <cell r="C527" t="str">
            <v>Martina,Körber</v>
          </cell>
          <cell r="D527">
            <v>39952</v>
          </cell>
          <cell r="E527" t="str">
            <v>BV Römer Frankfurt</v>
          </cell>
          <cell r="F527" t="str">
            <v>BV Römer Frankfurt</v>
          </cell>
        </row>
        <row r="528">
          <cell r="B528">
            <v>15663</v>
          </cell>
          <cell r="C528" t="str">
            <v>Matthias,Kraus</v>
          </cell>
          <cell r="D528">
            <v>27247</v>
          </cell>
          <cell r="E528" t="str">
            <v>BV Römer Frankfurt</v>
          </cell>
          <cell r="F528" t="str">
            <v>BV Römer Frankfurt</v>
          </cell>
        </row>
        <row r="529">
          <cell r="B529">
            <v>15702</v>
          </cell>
          <cell r="C529" t="str">
            <v>Michael,Laube</v>
          </cell>
          <cell r="D529">
            <v>27787</v>
          </cell>
          <cell r="E529" t="str">
            <v>BV Römer Frankfurt</v>
          </cell>
          <cell r="F529" t="str">
            <v>BV Römer Frankfurt</v>
          </cell>
        </row>
        <row r="530">
          <cell r="B530">
            <v>15815</v>
          </cell>
          <cell r="C530" t="str">
            <v>Henrik,Lütjeharms</v>
          </cell>
          <cell r="D530">
            <v>51300</v>
          </cell>
          <cell r="E530" t="str">
            <v>BV Römer Frankfurt</v>
          </cell>
          <cell r="F530" t="str">
            <v>BV Römer Frankfurt</v>
          </cell>
        </row>
        <row r="531">
          <cell r="B531">
            <v>15814</v>
          </cell>
          <cell r="C531" t="str">
            <v>Niklas,Lütjeharms</v>
          </cell>
          <cell r="D531">
            <v>51299</v>
          </cell>
          <cell r="E531" t="str">
            <v>BV Römer Frankfurt</v>
          </cell>
          <cell r="F531" t="str">
            <v>BV Römer Frankfurt</v>
          </cell>
        </row>
        <row r="532">
          <cell r="B532">
            <v>15831</v>
          </cell>
          <cell r="C532" t="str">
            <v>Dominik,Pacelt</v>
          </cell>
          <cell r="D532">
            <v>51461</v>
          </cell>
          <cell r="E532" t="str">
            <v>BV Römer Frankfurt</v>
          </cell>
          <cell r="F532" t="str">
            <v>BV Römer Frankfurt</v>
          </cell>
        </row>
        <row r="533">
          <cell r="B533">
            <v>5790</v>
          </cell>
          <cell r="C533" t="str">
            <v>Marcel,Rocke</v>
          </cell>
          <cell r="D533">
            <v>27635</v>
          </cell>
          <cell r="E533" t="str">
            <v>BV Römer Frankfurt</v>
          </cell>
          <cell r="F533" t="str">
            <v>BV Römer Frankfurt</v>
          </cell>
        </row>
        <row r="534">
          <cell r="B534">
            <v>15251</v>
          </cell>
          <cell r="C534" t="str">
            <v>Nicole,Schrank</v>
          </cell>
          <cell r="D534">
            <v>27325</v>
          </cell>
          <cell r="E534" t="str">
            <v>BV Römer Frankfurt</v>
          </cell>
          <cell r="F534" t="str">
            <v>BV Römer Frankfurt</v>
          </cell>
        </row>
        <row r="535">
          <cell r="B535">
            <v>15548</v>
          </cell>
          <cell r="C535" t="str">
            <v>Stanley,Thelen</v>
          </cell>
          <cell r="D535">
            <v>211</v>
          </cell>
          <cell r="E535" t="str">
            <v>BV Römer Frankfurt</v>
          </cell>
          <cell r="F535" t="str">
            <v>BV Römer Frankfurt</v>
          </cell>
        </row>
        <row r="536">
          <cell r="B536">
            <v>15751</v>
          </cell>
          <cell r="C536" t="str">
            <v>Daniela,Toussaint</v>
          </cell>
          <cell r="D536">
            <v>40103</v>
          </cell>
          <cell r="E536" t="str">
            <v>BV Römer Frankfurt</v>
          </cell>
          <cell r="F536" t="str">
            <v>BV Römer Frankfurt</v>
          </cell>
        </row>
        <row r="537">
          <cell r="B537">
            <v>15318</v>
          </cell>
          <cell r="C537" t="str">
            <v>Robert,Verdecchia</v>
          </cell>
          <cell r="D537">
            <v>269561</v>
          </cell>
          <cell r="E537" t="str">
            <v>BV Römer Frankfurt</v>
          </cell>
          <cell r="F537" t="str">
            <v>BV Römer Frankfurt</v>
          </cell>
        </row>
        <row r="538">
          <cell r="B538">
            <v>15699</v>
          </cell>
          <cell r="C538" t="str">
            <v>Matthias,Vogt</v>
          </cell>
          <cell r="D538">
            <v>27785</v>
          </cell>
          <cell r="E538" t="str">
            <v>BV Römer Frankfurt</v>
          </cell>
          <cell r="F538" t="str">
            <v>BV Römer Frankfurt</v>
          </cell>
        </row>
        <row r="539">
          <cell r="B539">
            <v>15830</v>
          </cell>
          <cell r="C539" t="str">
            <v>Simon,Wagner</v>
          </cell>
          <cell r="D539">
            <v>51403</v>
          </cell>
          <cell r="E539" t="str">
            <v>BV Römer Frankfurt</v>
          </cell>
          <cell r="F539" t="str">
            <v>BV Römer Frankfurt</v>
          </cell>
        </row>
        <row r="540">
          <cell r="B540">
            <v>15799</v>
          </cell>
          <cell r="C540" t="str">
            <v>Thomas,Wargowski</v>
          </cell>
          <cell r="D540">
            <v>51131</v>
          </cell>
          <cell r="E540" t="str">
            <v>BV Römer Frankfurt</v>
          </cell>
          <cell r="F540" t="str">
            <v>BV Römer Frankfurt</v>
          </cell>
        </row>
        <row r="541">
          <cell r="B541">
            <v>15350</v>
          </cell>
          <cell r="C541" t="str">
            <v>Wolfgang,Weidling</v>
          </cell>
          <cell r="D541">
            <v>263016</v>
          </cell>
          <cell r="E541" t="str">
            <v>BV Römer Frankfurt</v>
          </cell>
          <cell r="F541" t="str">
            <v>BV Römer Frankfurt</v>
          </cell>
        </row>
        <row r="542">
          <cell r="B542">
            <v>15360</v>
          </cell>
          <cell r="C542" t="str">
            <v>Sven,Weissbeck</v>
          </cell>
          <cell r="D542">
            <v>710</v>
          </cell>
          <cell r="E542" t="str">
            <v>BV Römer Frankfurt</v>
          </cell>
          <cell r="F542" t="str">
            <v>BV Römer Frankfurt</v>
          </cell>
        </row>
        <row r="543">
          <cell r="B543">
            <v>15359</v>
          </cell>
          <cell r="C543" t="str">
            <v>Bernd,Weissbeck</v>
          </cell>
          <cell r="D543">
            <v>734437</v>
          </cell>
          <cell r="E543" t="str">
            <v>BV Römer Frankfurt</v>
          </cell>
          <cell r="F543" t="str">
            <v>BV Römer Frankfurt</v>
          </cell>
        </row>
        <row r="544">
          <cell r="B544">
            <v>8030</v>
          </cell>
          <cell r="C544" t="str">
            <v>Ulrike,Aufschläger</v>
          </cell>
          <cell r="D544">
            <v>51618</v>
          </cell>
          <cell r="E544" t="str">
            <v>FSV Frankfurt</v>
          </cell>
          <cell r="F544" t="str">
            <v>FSV Frankfurt</v>
          </cell>
        </row>
        <row r="545">
          <cell r="B545">
            <v>8044</v>
          </cell>
          <cell r="C545" t="str">
            <v>Dietmar,Barth</v>
          </cell>
          <cell r="D545">
            <v>871167</v>
          </cell>
          <cell r="E545" t="str">
            <v>FSV Frankfurt</v>
          </cell>
          <cell r="F545" t="str">
            <v>FSV Frankfurt</v>
          </cell>
        </row>
        <row r="546">
          <cell r="B546">
            <v>8110</v>
          </cell>
          <cell r="C546" t="str">
            <v>Julia,Blickhan</v>
          </cell>
          <cell r="D546">
            <v>27438</v>
          </cell>
          <cell r="E546" t="str">
            <v>FSV Frankfurt</v>
          </cell>
          <cell r="F546" t="str">
            <v>FSV Frankfurt</v>
          </cell>
        </row>
        <row r="547">
          <cell r="B547">
            <v>8108</v>
          </cell>
          <cell r="C547" t="str">
            <v>Gaby,Blickhan</v>
          </cell>
          <cell r="D547">
            <v>262823</v>
          </cell>
          <cell r="E547" t="str">
            <v>FSV Frankfurt</v>
          </cell>
          <cell r="F547" t="str">
            <v>FSV Frankfurt</v>
          </cell>
        </row>
        <row r="548">
          <cell r="B548">
            <v>8483</v>
          </cell>
          <cell r="C548" t="str">
            <v>Jürgen,Heilmann</v>
          </cell>
          <cell r="D548">
            <v>785629</v>
          </cell>
          <cell r="E548" t="str">
            <v>FSV Frankfurt</v>
          </cell>
          <cell r="F548" t="str">
            <v>FSV Frankfurt</v>
          </cell>
        </row>
        <row r="549">
          <cell r="B549">
            <v>8524</v>
          </cell>
          <cell r="C549" t="str">
            <v>Roland,Herrmann</v>
          </cell>
          <cell r="D549">
            <v>639551</v>
          </cell>
          <cell r="E549" t="str">
            <v>FSV Frankfurt</v>
          </cell>
          <cell r="F549" t="str">
            <v>FSV Frankfurt</v>
          </cell>
        </row>
        <row r="550">
          <cell r="B550">
            <v>8568</v>
          </cell>
          <cell r="C550" t="str">
            <v>Thilo,Hospe</v>
          </cell>
          <cell r="D550">
            <v>368526</v>
          </cell>
          <cell r="E550" t="str">
            <v>FSV Frankfurt</v>
          </cell>
          <cell r="F550" t="str">
            <v>FSV Frankfurt</v>
          </cell>
        </row>
        <row r="551">
          <cell r="B551">
            <v>8651</v>
          </cell>
          <cell r="C551" t="str">
            <v>Detlef,Klein</v>
          </cell>
          <cell r="D551">
            <v>51842</v>
          </cell>
          <cell r="E551" t="str">
            <v>FSV Frankfurt</v>
          </cell>
          <cell r="F551" t="str">
            <v>FSV Frankfurt</v>
          </cell>
        </row>
        <row r="552">
          <cell r="B552">
            <v>545</v>
          </cell>
          <cell r="C552" t="str">
            <v>Toni,Maurer</v>
          </cell>
          <cell r="D552">
            <v>1011</v>
          </cell>
          <cell r="E552" t="str">
            <v>FSV Frankfurt</v>
          </cell>
          <cell r="F552" t="str">
            <v>FSV Frankfurt</v>
          </cell>
        </row>
        <row r="553">
          <cell r="B553">
            <v>15589</v>
          </cell>
          <cell r="C553" t="str">
            <v>Frederick,Ming</v>
          </cell>
          <cell r="D553">
            <v>524</v>
          </cell>
          <cell r="E553" t="str">
            <v>FSV Frankfurt</v>
          </cell>
          <cell r="F553" t="str">
            <v>FSV Frankfurt</v>
          </cell>
        </row>
        <row r="554">
          <cell r="B554">
            <v>8878</v>
          </cell>
          <cell r="C554" t="str">
            <v>Udo,Neldner</v>
          </cell>
          <cell r="D554">
            <v>262822</v>
          </cell>
          <cell r="E554" t="str">
            <v>FSV Frankfurt</v>
          </cell>
          <cell r="F554" t="str">
            <v>FSV Frankfurt</v>
          </cell>
        </row>
        <row r="555">
          <cell r="B555">
            <v>8924</v>
          </cell>
          <cell r="C555" t="str">
            <v>Jessica,Paparaphiou</v>
          </cell>
          <cell r="D555">
            <v>871974</v>
          </cell>
          <cell r="E555" t="str">
            <v>FSV Frankfurt</v>
          </cell>
          <cell r="F555" t="str">
            <v>FSV Frankfurt</v>
          </cell>
        </row>
        <row r="556">
          <cell r="B556">
            <v>15788</v>
          </cell>
          <cell r="C556" t="str">
            <v>Marcel,Schneider</v>
          </cell>
          <cell r="D556">
            <v>39884</v>
          </cell>
          <cell r="E556" t="str">
            <v>FSV Frankfurt</v>
          </cell>
          <cell r="F556" t="str">
            <v>FSV Frankfurt</v>
          </cell>
        </row>
        <row r="557">
          <cell r="B557">
            <v>15806</v>
          </cell>
          <cell r="C557" t="str">
            <v>Christian,Schüler</v>
          </cell>
          <cell r="D557">
            <v>51208</v>
          </cell>
          <cell r="E557" t="str">
            <v>FSV Frankfurt</v>
          </cell>
          <cell r="F557" t="str">
            <v>FSV Frankfurt</v>
          </cell>
        </row>
        <row r="558">
          <cell r="B558">
            <v>15158</v>
          </cell>
          <cell r="C558" t="str">
            <v>Nicole,Schultheiss</v>
          </cell>
          <cell r="D558">
            <v>818989</v>
          </cell>
          <cell r="E558" t="str">
            <v>FSV Frankfurt</v>
          </cell>
          <cell r="F558" t="str">
            <v>FSV Frankfurt</v>
          </cell>
        </row>
        <row r="559">
          <cell r="B559">
            <v>15277</v>
          </cell>
          <cell r="C559" t="str">
            <v>Benjamin,Thomas</v>
          </cell>
          <cell r="D559">
            <v>785481</v>
          </cell>
          <cell r="E559" t="str">
            <v>FSV Frankfurt</v>
          </cell>
          <cell r="F559" t="str">
            <v>FSV Frankfurt</v>
          </cell>
        </row>
        <row r="560">
          <cell r="B560">
            <v>15278</v>
          </cell>
          <cell r="C560" t="str">
            <v>Hans-Jürgen,Thomas</v>
          </cell>
          <cell r="D560">
            <v>785468</v>
          </cell>
          <cell r="E560" t="str">
            <v>FSV Frankfurt</v>
          </cell>
          <cell r="F560" t="str">
            <v>FSV Frankfurt</v>
          </cell>
        </row>
        <row r="561">
          <cell r="B561">
            <v>15292</v>
          </cell>
          <cell r="C561" t="str">
            <v>Thomas,Tragbar</v>
          </cell>
          <cell r="D561">
            <v>27349</v>
          </cell>
          <cell r="E561" t="str">
            <v>FSV Frankfurt</v>
          </cell>
          <cell r="F561" t="str">
            <v>FSV Frankfurt</v>
          </cell>
        </row>
        <row r="562">
          <cell r="B562">
            <v>15377</v>
          </cell>
          <cell r="C562" t="str">
            <v>Gerald,Wiesner</v>
          </cell>
          <cell r="D562">
            <v>264645</v>
          </cell>
          <cell r="E562" t="str">
            <v>FSV Frankfurt</v>
          </cell>
          <cell r="F562" t="str">
            <v>FSV Frankfurt</v>
          </cell>
        </row>
        <row r="563">
          <cell r="B563">
            <v>8018</v>
          </cell>
          <cell r="C563" t="str">
            <v>Frank,Ammer</v>
          </cell>
          <cell r="D563">
            <v>734519</v>
          </cell>
          <cell r="E563" t="str">
            <v>FTG 1847 Frankfurt</v>
          </cell>
          <cell r="F563" t="str">
            <v>FTG-BC Frankfurt</v>
          </cell>
        </row>
        <row r="564">
          <cell r="B564">
            <v>8045</v>
          </cell>
          <cell r="C564" t="str">
            <v>Jeannine,Barth</v>
          </cell>
          <cell r="D564">
            <v>530</v>
          </cell>
          <cell r="E564" t="str">
            <v>FTG 1847 Frankfurt</v>
          </cell>
          <cell r="F564" t="str">
            <v>FTG-BC Frankfurt</v>
          </cell>
        </row>
        <row r="565">
          <cell r="B565">
            <v>15823</v>
          </cell>
          <cell r="C565" t="str">
            <v>Inge,Bott</v>
          </cell>
          <cell r="D565">
            <v>51453</v>
          </cell>
          <cell r="E565" t="str">
            <v>FTG 1847 Frankfurt</v>
          </cell>
          <cell r="F565" t="str">
            <v>FTG-BC Frankfurt</v>
          </cell>
        </row>
        <row r="566">
          <cell r="B566">
            <v>8215</v>
          </cell>
          <cell r="C566" t="str">
            <v>Claudia,Day</v>
          </cell>
          <cell r="D566">
            <v>853940</v>
          </cell>
          <cell r="E566" t="str">
            <v>FTG 1847 Frankfurt</v>
          </cell>
          <cell r="F566" t="str">
            <v>FTG-BC Frankfurt</v>
          </cell>
        </row>
        <row r="567">
          <cell r="B567">
            <v>15737</v>
          </cell>
          <cell r="C567" t="str">
            <v>Andrea,Deppisch</v>
          </cell>
          <cell r="D567">
            <v>244</v>
          </cell>
          <cell r="E567" t="str">
            <v>FTG 1847 Frankfurt</v>
          </cell>
          <cell r="F567" t="str">
            <v>FTG-BC Frankfurt</v>
          </cell>
        </row>
        <row r="568">
          <cell r="B568">
            <v>8227</v>
          </cell>
          <cell r="C568" t="str">
            <v>Susanne,Deters</v>
          </cell>
          <cell r="D568">
            <v>819258</v>
          </cell>
          <cell r="E568" t="str">
            <v>FTG 1847 Frankfurt</v>
          </cell>
          <cell r="F568" t="str">
            <v>FTG-BC Frankfurt</v>
          </cell>
        </row>
        <row r="569">
          <cell r="B569">
            <v>8258</v>
          </cell>
          <cell r="C569" t="str">
            <v>Daniel,Dorfmeister</v>
          </cell>
          <cell r="D569">
            <v>39428</v>
          </cell>
          <cell r="E569" t="str">
            <v>FTG 1847 Frankfurt</v>
          </cell>
          <cell r="F569" t="str">
            <v>FTG-BC Frankfurt</v>
          </cell>
        </row>
        <row r="570">
          <cell r="B570">
            <v>8259</v>
          </cell>
          <cell r="C570" t="str">
            <v>Gabriele,Dorfmeister</v>
          </cell>
          <cell r="D570">
            <v>39429</v>
          </cell>
          <cell r="E570" t="str">
            <v>FTG 1847 Frankfurt</v>
          </cell>
          <cell r="F570" t="str">
            <v>FTG-BC Frankfurt</v>
          </cell>
        </row>
        <row r="571">
          <cell r="B571">
            <v>8279</v>
          </cell>
          <cell r="C571" t="str">
            <v>Michaela,Eylardi</v>
          </cell>
          <cell r="D571">
            <v>364991</v>
          </cell>
          <cell r="E571" t="str">
            <v>FTG 1847 Frankfurt</v>
          </cell>
          <cell r="F571" t="str">
            <v>FTG-BC Frankfurt</v>
          </cell>
        </row>
        <row r="572">
          <cell r="B572">
            <v>15774</v>
          </cell>
          <cell r="C572" t="str">
            <v>Thomas,Franz</v>
          </cell>
          <cell r="D572">
            <v>39439</v>
          </cell>
          <cell r="E572" t="str">
            <v>FTG 1847 Frankfurt</v>
          </cell>
          <cell r="F572" t="str">
            <v>FTG-BC Frankfurt</v>
          </cell>
        </row>
        <row r="573">
          <cell r="B573">
            <v>8420</v>
          </cell>
          <cell r="C573" t="str">
            <v>Michael,Grein</v>
          </cell>
          <cell r="D573">
            <v>674</v>
          </cell>
          <cell r="E573" t="str">
            <v>FTG 1847 Frankfurt</v>
          </cell>
          <cell r="F573" t="str">
            <v>FTG-BC Frankfurt</v>
          </cell>
        </row>
        <row r="574">
          <cell r="B574">
            <v>8630</v>
          </cell>
          <cell r="C574" t="str">
            <v>Angelika,Heidt</v>
          </cell>
          <cell r="D574">
            <v>27994</v>
          </cell>
          <cell r="E574" t="str">
            <v>FTG 1847 Frankfurt</v>
          </cell>
          <cell r="F574" t="str">
            <v>FTG-BC Frankfurt</v>
          </cell>
        </row>
        <row r="575">
          <cell r="B575">
            <v>8494</v>
          </cell>
          <cell r="C575" t="str">
            <v>Regina,Helfrich</v>
          </cell>
          <cell r="D575">
            <v>669010</v>
          </cell>
          <cell r="E575" t="str">
            <v>FTG 1847 Frankfurt</v>
          </cell>
          <cell r="F575" t="str">
            <v>FTG-BC Frankfurt</v>
          </cell>
        </row>
        <row r="576">
          <cell r="B576">
            <v>15810</v>
          </cell>
          <cell r="C576" t="str">
            <v>Anna,Heuckeroth</v>
          </cell>
          <cell r="D576">
            <v>51233</v>
          </cell>
          <cell r="E576" t="str">
            <v>FTG 1847 Frankfurt</v>
          </cell>
          <cell r="F576" t="str">
            <v>FTG-BC Frankfurt</v>
          </cell>
        </row>
        <row r="577">
          <cell r="B577">
            <v>15868</v>
          </cell>
          <cell r="C577" t="str">
            <v>Ursula,Heuckeroth</v>
          </cell>
          <cell r="D577">
            <v>51894</v>
          </cell>
          <cell r="E577" t="str">
            <v>FTG 1847 Frankfurt</v>
          </cell>
          <cell r="F577" t="str">
            <v>FTG-BC Frankfurt</v>
          </cell>
        </row>
        <row r="578">
          <cell r="B578">
            <v>8557</v>
          </cell>
          <cell r="C578" t="str">
            <v>Sieglinde,Höhler</v>
          </cell>
          <cell r="D578">
            <v>66978</v>
          </cell>
          <cell r="E578" t="str">
            <v>FTG 1847 Frankfurt</v>
          </cell>
          <cell r="F578" t="str">
            <v>FTG-BC Frankfurt</v>
          </cell>
        </row>
        <row r="579">
          <cell r="B579">
            <v>26185</v>
          </cell>
          <cell r="C579" t="str">
            <v>Tina,Kirsch</v>
          </cell>
          <cell r="D579">
            <v>40386</v>
          </cell>
          <cell r="E579" t="str">
            <v>FTG 1847 Frankfurt</v>
          </cell>
          <cell r="F579" t="str">
            <v>FTG-BC Frankfurt</v>
          </cell>
        </row>
        <row r="580">
          <cell r="B580">
            <v>26101</v>
          </cell>
          <cell r="C580" t="str">
            <v>Shirley,Lazar</v>
          </cell>
          <cell r="D580">
            <v>26112</v>
          </cell>
          <cell r="E580" t="str">
            <v>FTG 1847 Frankfurt</v>
          </cell>
          <cell r="F580" t="str">
            <v>FTG-BC Frankfurt</v>
          </cell>
        </row>
        <row r="581">
          <cell r="B581">
            <v>8624</v>
          </cell>
          <cell r="C581" t="str">
            <v>Janin,Melching</v>
          </cell>
          <cell r="D581">
            <v>174</v>
          </cell>
          <cell r="E581" t="str">
            <v>FTG 1847 Frankfurt</v>
          </cell>
          <cell r="F581" t="str">
            <v>FTG-BC Frankfurt</v>
          </cell>
        </row>
        <row r="582">
          <cell r="B582">
            <v>15612</v>
          </cell>
          <cell r="C582" t="str">
            <v>Marcel,Merkel</v>
          </cell>
          <cell r="D582">
            <v>895</v>
          </cell>
          <cell r="E582" t="str">
            <v>FTG 1847 Frankfurt</v>
          </cell>
          <cell r="F582" t="str">
            <v>FTG-BC Frankfurt</v>
          </cell>
        </row>
        <row r="583">
          <cell r="B583">
            <v>15608</v>
          </cell>
          <cell r="C583" t="str">
            <v>Ralf,Merkel</v>
          </cell>
          <cell r="D583">
            <v>899</v>
          </cell>
          <cell r="E583" t="str">
            <v>FTG 1847 Frankfurt</v>
          </cell>
          <cell r="F583" t="str">
            <v>FTG-BC Frankfurt</v>
          </cell>
        </row>
        <row r="584">
          <cell r="B584">
            <v>8843</v>
          </cell>
          <cell r="C584" t="str">
            <v>Gina-Maria,Merkel</v>
          </cell>
          <cell r="D584">
            <v>27289</v>
          </cell>
          <cell r="E584" t="str">
            <v>FTG 1847 Frankfurt</v>
          </cell>
          <cell r="F584" t="str">
            <v>FTG-BC Frankfurt</v>
          </cell>
        </row>
        <row r="585">
          <cell r="B585">
            <v>8805</v>
          </cell>
          <cell r="C585" t="str">
            <v>Sylvia,Meurer</v>
          </cell>
          <cell r="D585">
            <v>40096</v>
          </cell>
          <cell r="E585" t="str">
            <v>FTG 1847 Frankfurt</v>
          </cell>
          <cell r="F585" t="str">
            <v>FTG-BC Frankfurt</v>
          </cell>
        </row>
        <row r="586">
          <cell r="B586">
            <v>8860</v>
          </cell>
          <cell r="C586" t="str">
            <v>Susi,Müller</v>
          </cell>
          <cell r="D586">
            <v>51494</v>
          </cell>
          <cell r="E586" t="str">
            <v>FTG 1847 Frankfurt</v>
          </cell>
          <cell r="F586" t="str">
            <v>FTG-BC Frankfurt</v>
          </cell>
        </row>
        <row r="587">
          <cell r="B587">
            <v>15824</v>
          </cell>
          <cell r="C587" t="str">
            <v>Frank,Pietzsch</v>
          </cell>
          <cell r="D587">
            <v>51617</v>
          </cell>
          <cell r="E587" t="str">
            <v>FTG 1847 Frankfurt</v>
          </cell>
          <cell r="F587" t="str">
            <v>FTG-BC Frankfurt</v>
          </cell>
        </row>
        <row r="588">
          <cell r="B588">
            <v>15631</v>
          </cell>
          <cell r="C588" t="str">
            <v>Kirsten,Reich</v>
          </cell>
          <cell r="D588">
            <v>750</v>
          </cell>
          <cell r="E588" t="str">
            <v>FTG 1847 Frankfurt</v>
          </cell>
          <cell r="F588" t="str">
            <v>FTG-BC Frankfurt</v>
          </cell>
        </row>
        <row r="589">
          <cell r="B589">
            <v>15545</v>
          </cell>
          <cell r="C589" t="str">
            <v>Katha,Rifinius</v>
          </cell>
          <cell r="D589">
            <v>226</v>
          </cell>
          <cell r="E589" t="str">
            <v>FTG 1847 Frankfurt</v>
          </cell>
          <cell r="F589" t="str">
            <v>FTG-BC Frankfurt</v>
          </cell>
        </row>
        <row r="590">
          <cell r="B590">
            <v>15543</v>
          </cell>
          <cell r="C590" t="str">
            <v>Irina,Rifinius</v>
          </cell>
          <cell r="D590">
            <v>227</v>
          </cell>
          <cell r="E590" t="str">
            <v>FTG 1847 Frankfurt</v>
          </cell>
          <cell r="F590" t="str">
            <v>FTG-BC Frankfurt</v>
          </cell>
        </row>
        <row r="591">
          <cell r="B591">
            <v>15544</v>
          </cell>
          <cell r="C591" t="str">
            <v>Nadja,Rifinius</v>
          </cell>
          <cell r="D591">
            <v>225</v>
          </cell>
          <cell r="E591" t="str">
            <v>FTG 1847 Frankfurt</v>
          </cell>
          <cell r="F591" t="str">
            <v>FTG-BC Frankfurt</v>
          </cell>
        </row>
        <row r="592">
          <cell r="B592">
            <v>15825</v>
          </cell>
          <cell r="C592" t="str">
            <v>Florian,Rousselange</v>
          </cell>
          <cell r="D592">
            <v>51616</v>
          </cell>
          <cell r="E592" t="str">
            <v>FTG 1847 Frankfurt</v>
          </cell>
          <cell r="F592" t="str">
            <v>FTG-BC Frankfurt</v>
          </cell>
        </row>
        <row r="593">
          <cell r="B593">
            <v>15153</v>
          </cell>
          <cell r="C593" t="str">
            <v>Gerhard,Schudt</v>
          </cell>
          <cell r="D593">
            <v>902</v>
          </cell>
          <cell r="E593" t="str">
            <v>FTG 1847 Frankfurt</v>
          </cell>
          <cell r="F593" t="str">
            <v>FTG-BC Frankfurt</v>
          </cell>
        </row>
        <row r="594">
          <cell r="B594">
            <v>26115</v>
          </cell>
          <cell r="C594" t="str">
            <v>Martina,Schütz</v>
          </cell>
          <cell r="D594">
            <v>40302</v>
          </cell>
          <cell r="E594" t="str">
            <v>FTG 1847 Frankfurt</v>
          </cell>
          <cell r="F594" t="str">
            <v>FTG-BC Frankfurt</v>
          </cell>
        </row>
        <row r="595">
          <cell r="B595">
            <v>15780</v>
          </cell>
          <cell r="C595" t="str">
            <v>Helene,Speck</v>
          </cell>
          <cell r="D595">
            <v>39889</v>
          </cell>
          <cell r="E595" t="str">
            <v>FTG 1847 Frankfurt</v>
          </cell>
          <cell r="F595" t="str">
            <v>FTG-BC Frankfurt</v>
          </cell>
        </row>
        <row r="596">
          <cell r="B596">
            <v>15229</v>
          </cell>
          <cell r="C596" t="str">
            <v>Sarah,Steh</v>
          </cell>
          <cell r="D596">
            <v>834295</v>
          </cell>
          <cell r="E596" t="str">
            <v>FTG 1847 Frankfurt</v>
          </cell>
          <cell r="F596" t="str">
            <v>FTG-BC Frankfurt</v>
          </cell>
        </row>
        <row r="597">
          <cell r="B597">
            <v>15272</v>
          </cell>
          <cell r="C597" t="str">
            <v>Manuela,Then</v>
          </cell>
          <cell r="D597">
            <v>669447</v>
          </cell>
          <cell r="E597" t="str">
            <v>FTG 1847 Frankfurt</v>
          </cell>
          <cell r="F597" t="str">
            <v>FTG-BC Frankfurt</v>
          </cell>
        </row>
        <row r="598">
          <cell r="B598">
            <v>15530</v>
          </cell>
          <cell r="C598" t="str">
            <v>Daniel,Arold</v>
          </cell>
          <cell r="D598">
            <v>140</v>
          </cell>
          <cell r="E598" t="str">
            <v>KBV Kelsterbach</v>
          </cell>
          <cell r="F598" t="str">
            <v>BC 83 Kelsterbach</v>
          </cell>
        </row>
        <row r="599">
          <cell r="B599">
            <v>8153</v>
          </cell>
          <cell r="C599" t="str">
            <v>Elaine,Brookes-Kiefer</v>
          </cell>
          <cell r="D599">
            <v>27842</v>
          </cell>
          <cell r="E599" t="str">
            <v>KBV Kelsterbach</v>
          </cell>
          <cell r="F599" t="str">
            <v>BC 83 Kelsterbach</v>
          </cell>
        </row>
        <row r="600">
          <cell r="B600">
            <v>8176</v>
          </cell>
          <cell r="C600" t="str">
            <v>Antonio,Cabrera Tudela</v>
          </cell>
          <cell r="D600">
            <v>644903</v>
          </cell>
          <cell r="E600" t="str">
            <v>KBV Kelsterbach</v>
          </cell>
          <cell r="F600" t="str">
            <v>BC 83 Kelsterbach</v>
          </cell>
        </row>
        <row r="601">
          <cell r="B601">
            <v>8225</v>
          </cell>
          <cell r="C601" t="str">
            <v>Giovanni,Desiderio</v>
          </cell>
          <cell r="D601">
            <v>27698</v>
          </cell>
          <cell r="E601" t="str">
            <v>KBV Kelsterbach</v>
          </cell>
          <cell r="F601" t="str">
            <v>BC 83 Kelsterbach</v>
          </cell>
        </row>
        <row r="602">
          <cell r="B602">
            <v>8272</v>
          </cell>
          <cell r="C602" t="str">
            <v>Wolfgang,Emmerich</v>
          </cell>
          <cell r="D602">
            <v>39636</v>
          </cell>
          <cell r="E602" t="str">
            <v>KBV Kelsterbach</v>
          </cell>
          <cell r="F602" t="str">
            <v>BC 83 Kelsterbach</v>
          </cell>
        </row>
        <row r="603">
          <cell r="B603">
            <v>8276</v>
          </cell>
          <cell r="C603" t="str">
            <v>Erhard,Engisch</v>
          </cell>
          <cell r="D603">
            <v>254044</v>
          </cell>
          <cell r="E603" t="str">
            <v>KBV Kelsterbach</v>
          </cell>
          <cell r="F603" t="str">
            <v>BC 83 Kelsterbach</v>
          </cell>
        </row>
        <row r="604">
          <cell r="B604">
            <v>8323</v>
          </cell>
          <cell r="C604" t="str">
            <v>Roland,Flassig</v>
          </cell>
          <cell r="D604">
            <v>801633</v>
          </cell>
          <cell r="E604" t="str">
            <v>KBV Kelsterbach</v>
          </cell>
          <cell r="F604" t="str">
            <v>BC 83 Kelsterbach</v>
          </cell>
        </row>
        <row r="605">
          <cell r="B605">
            <v>15504</v>
          </cell>
          <cell r="C605" t="str">
            <v>Dirk,Förster</v>
          </cell>
          <cell r="D605">
            <v>27845</v>
          </cell>
          <cell r="E605" t="str">
            <v>KBV Kelsterbach</v>
          </cell>
          <cell r="F605" t="str">
            <v>BC 83 Kelsterbach</v>
          </cell>
        </row>
        <row r="606">
          <cell r="B606">
            <v>8357</v>
          </cell>
          <cell r="C606" t="str">
            <v>Karl-Heinz,Frye</v>
          </cell>
          <cell r="D606">
            <v>52568</v>
          </cell>
          <cell r="E606" t="str">
            <v>KBV Kelsterbach</v>
          </cell>
          <cell r="F606" t="str">
            <v>BC 83 Kelsterbach</v>
          </cell>
        </row>
        <row r="607">
          <cell r="B607">
            <v>15486</v>
          </cell>
          <cell r="C607" t="str">
            <v>Edelgard Monika,Gulla</v>
          </cell>
          <cell r="D607">
            <v>910401</v>
          </cell>
          <cell r="E607" t="str">
            <v>KBV Kelsterbach</v>
          </cell>
          <cell r="F607" t="str">
            <v>BC 83 Kelsterbach</v>
          </cell>
        </row>
        <row r="608">
          <cell r="B608">
            <v>8437</v>
          </cell>
          <cell r="C608" t="str">
            <v>Sören,Gunkel</v>
          </cell>
          <cell r="D608">
            <v>375</v>
          </cell>
          <cell r="E608" t="str">
            <v>KBV Kelsterbach</v>
          </cell>
          <cell r="F608" t="str">
            <v>BC 83 Kelsterbach</v>
          </cell>
        </row>
        <row r="609">
          <cell r="B609">
            <v>8459</v>
          </cell>
          <cell r="C609" t="str">
            <v>Werner,Hardt</v>
          </cell>
          <cell r="D609">
            <v>51489</v>
          </cell>
          <cell r="E609" t="str">
            <v>KBV Kelsterbach</v>
          </cell>
          <cell r="F609" t="str">
            <v>BC 83 Kelsterbach</v>
          </cell>
        </row>
        <row r="610">
          <cell r="B610">
            <v>8490</v>
          </cell>
          <cell r="C610" t="str">
            <v>Ernst,Held</v>
          </cell>
          <cell r="D610">
            <v>644590</v>
          </cell>
          <cell r="E610" t="str">
            <v>KBV Kelsterbach</v>
          </cell>
          <cell r="F610" t="str">
            <v>BC 83 Kelsterbach</v>
          </cell>
        </row>
        <row r="611">
          <cell r="B611">
            <v>8492</v>
          </cell>
          <cell r="C611" t="str">
            <v>Waltraud,Held</v>
          </cell>
          <cell r="D611">
            <v>734175</v>
          </cell>
          <cell r="E611" t="str">
            <v>KBV Kelsterbach</v>
          </cell>
          <cell r="F611" t="str">
            <v>BC 83 Kelsterbach</v>
          </cell>
        </row>
        <row r="612">
          <cell r="B612">
            <v>8535</v>
          </cell>
          <cell r="C612" t="str">
            <v>Sebastian,Hicke</v>
          </cell>
          <cell r="D612">
            <v>871642</v>
          </cell>
          <cell r="E612" t="str">
            <v>KBV Kelsterbach</v>
          </cell>
          <cell r="F612" t="str">
            <v>BC 83 Kelsterbach</v>
          </cell>
        </row>
        <row r="613">
          <cell r="B613">
            <v>8539</v>
          </cell>
          <cell r="C613" t="str">
            <v>Detlef,Hilger</v>
          </cell>
          <cell r="D613">
            <v>906996</v>
          </cell>
          <cell r="E613" t="str">
            <v>KBV Kelsterbach</v>
          </cell>
          <cell r="F613" t="str">
            <v>BC 83 Kelsterbach</v>
          </cell>
        </row>
        <row r="614">
          <cell r="B614">
            <v>8595</v>
          </cell>
          <cell r="C614" t="str">
            <v>Detlev,Jankowski</v>
          </cell>
          <cell r="D614">
            <v>759190</v>
          </cell>
          <cell r="E614" t="str">
            <v>KBV Kelsterbach</v>
          </cell>
          <cell r="F614" t="str">
            <v>BC 83 Kelsterbach</v>
          </cell>
        </row>
        <row r="615">
          <cell r="B615">
            <v>15453</v>
          </cell>
          <cell r="C615" t="str">
            <v>Elisabeth,Jürgens</v>
          </cell>
          <cell r="D615">
            <v>27285</v>
          </cell>
          <cell r="E615" t="str">
            <v>KBV Kelsterbach</v>
          </cell>
          <cell r="F615" t="str">
            <v>BC 83 Kelsterbach</v>
          </cell>
        </row>
        <row r="616">
          <cell r="B616">
            <v>8639</v>
          </cell>
          <cell r="C616" t="str">
            <v>Michael,Kiefer</v>
          </cell>
          <cell r="D616">
            <v>27694</v>
          </cell>
          <cell r="E616" t="str">
            <v>KBV Kelsterbach</v>
          </cell>
          <cell r="F616" t="str">
            <v>BC 83 Kelsterbach</v>
          </cell>
        </row>
        <row r="617">
          <cell r="B617">
            <v>15879</v>
          </cell>
          <cell r="C617" t="str">
            <v>Christian,Krock</v>
          </cell>
          <cell r="D617">
            <v>52072</v>
          </cell>
          <cell r="E617" t="str">
            <v>KBV Kelsterbach</v>
          </cell>
          <cell r="F617" t="str">
            <v>BC 83 Kelsterbach</v>
          </cell>
        </row>
        <row r="618">
          <cell r="B618">
            <v>15782</v>
          </cell>
          <cell r="C618" t="str">
            <v>Sandra,Machura</v>
          </cell>
          <cell r="D618">
            <v>39635</v>
          </cell>
          <cell r="E618" t="str">
            <v>KBV Kelsterbach</v>
          </cell>
          <cell r="F618" t="str">
            <v>BC 83 Kelsterbach</v>
          </cell>
        </row>
        <row r="619">
          <cell r="B619">
            <v>15783</v>
          </cell>
          <cell r="C619" t="str">
            <v>Damian,Machura</v>
          </cell>
          <cell r="D619">
            <v>39637</v>
          </cell>
          <cell r="E619" t="str">
            <v>KBV Kelsterbach</v>
          </cell>
          <cell r="F619" t="str">
            <v>BC 83 Kelsterbach</v>
          </cell>
        </row>
        <row r="620">
          <cell r="B620">
            <v>8793</v>
          </cell>
          <cell r="C620" t="str">
            <v>Stefan,Mazzon</v>
          </cell>
          <cell r="D620">
            <v>854132</v>
          </cell>
          <cell r="E620" t="str">
            <v>KBV Kelsterbach</v>
          </cell>
          <cell r="F620" t="str">
            <v>BC 83 Kelsterbach</v>
          </cell>
        </row>
        <row r="621">
          <cell r="B621">
            <v>8830</v>
          </cell>
          <cell r="C621" t="str">
            <v>Horst,Mögle</v>
          </cell>
          <cell r="D621">
            <v>269</v>
          </cell>
          <cell r="E621" t="str">
            <v>KBV Kelsterbach</v>
          </cell>
          <cell r="F621" t="str">
            <v>BC 83 Kelsterbach</v>
          </cell>
        </row>
        <row r="622">
          <cell r="B622">
            <v>15037</v>
          </cell>
          <cell r="C622" t="str">
            <v>Reiner,Rossel</v>
          </cell>
          <cell r="D622">
            <v>785717</v>
          </cell>
          <cell r="E622" t="str">
            <v>KBV Kelsterbach</v>
          </cell>
          <cell r="F622" t="str">
            <v>BC 83 Kelsterbach</v>
          </cell>
        </row>
        <row r="623">
          <cell r="B623">
            <v>15512</v>
          </cell>
          <cell r="C623" t="str">
            <v>Steven,Rust</v>
          </cell>
          <cell r="D623">
            <v>911420</v>
          </cell>
          <cell r="E623" t="str">
            <v>KBV Kelsterbach</v>
          </cell>
          <cell r="F623" t="str">
            <v>BC 83 Kelsterbach</v>
          </cell>
        </row>
        <row r="624">
          <cell r="B624">
            <v>15567</v>
          </cell>
          <cell r="C624" t="str">
            <v>Martina,Rust</v>
          </cell>
          <cell r="D624">
            <v>912159</v>
          </cell>
          <cell r="E624" t="str">
            <v>KBV Kelsterbach</v>
          </cell>
          <cell r="F624" t="str">
            <v>BC 83 Kelsterbach</v>
          </cell>
        </row>
        <row r="625">
          <cell r="B625">
            <v>15075</v>
          </cell>
          <cell r="C625" t="str">
            <v>Peter,Schenk</v>
          </cell>
          <cell r="D625">
            <v>888979</v>
          </cell>
          <cell r="E625" t="str">
            <v>KBV Kelsterbach</v>
          </cell>
          <cell r="F625" t="str">
            <v>BC 83 Kelsterbach</v>
          </cell>
        </row>
        <row r="626">
          <cell r="B626">
            <v>15120</v>
          </cell>
          <cell r="C626" t="str">
            <v>Hans-Werner,Schmitt</v>
          </cell>
          <cell r="D626">
            <v>669729</v>
          </cell>
          <cell r="E626" t="str">
            <v>KBV Kelsterbach</v>
          </cell>
          <cell r="F626" t="str">
            <v>BC 83 Kelsterbach</v>
          </cell>
        </row>
        <row r="627">
          <cell r="B627">
            <v>15170</v>
          </cell>
          <cell r="C627" t="str">
            <v>Wolfgang,Schwarz</v>
          </cell>
          <cell r="D627">
            <v>39917</v>
          </cell>
          <cell r="E627" t="str">
            <v>KBV Kelsterbach</v>
          </cell>
          <cell r="F627" t="str">
            <v>BC 83 Kelsterbach</v>
          </cell>
        </row>
        <row r="628">
          <cell r="B628">
            <v>15213</v>
          </cell>
          <cell r="C628" t="str">
            <v>Heinz,Spot</v>
          </cell>
          <cell r="D628">
            <v>853904</v>
          </cell>
          <cell r="E628" t="str">
            <v>KBV Kelsterbach</v>
          </cell>
          <cell r="F628" t="str">
            <v>BC 83 Kelsterbach</v>
          </cell>
        </row>
        <row r="629">
          <cell r="B629">
            <v>15549</v>
          </cell>
          <cell r="C629" t="str">
            <v>Karl-Heinz,Thode</v>
          </cell>
          <cell r="D629">
            <v>198</v>
          </cell>
          <cell r="E629" t="str">
            <v>KBV Kelsterbach</v>
          </cell>
          <cell r="F629" t="str">
            <v>BC 83 Kelsterbach</v>
          </cell>
        </row>
        <row r="630">
          <cell r="B630">
            <v>14216</v>
          </cell>
          <cell r="C630" t="str">
            <v>Tassanee,Weber</v>
          </cell>
          <cell r="D630">
            <v>268</v>
          </cell>
          <cell r="E630" t="str">
            <v>KBV Kelsterbach</v>
          </cell>
          <cell r="F630" t="str">
            <v>BC 83 Kelsterbach</v>
          </cell>
        </row>
        <row r="631">
          <cell r="B631">
            <v>15563</v>
          </cell>
          <cell r="C631" t="str">
            <v>Jan Eric,Zitzmann</v>
          </cell>
          <cell r="D631">
            <v>286</v>
          </cell>
          <cell r="E631" t="str">
            <v>KBV Kelsterbach</v>
          </cell>
          <cell r="F631" t="str">
            <v>BC 83 Kelsterbach</v>
          </cell>
        </row>
        <row r="632">
          <cell r="B632">
            <v>15717</v>
          </cell>
          <cell r="C632" t="str">
            <v>Hans Jürgen,Bauer</v>
          </cell>
          <cell r="D632">
            <v>27841</v>
          </cell>
          <cell r="E632" t="str">
            <v>KBV Kelsterbach</v>
          </cell>
          <cell r="F632" t="str">
            <v>KBC Kelsterbach</v>
          </cell>
        </row>
        <row r="633">
          <cell r="B633">
            <v>8138</v>
          </cell>
          <cell r="C633" t="str">
            <v>Gabriele,Brandes</v>
          </cell>
          <cell r="D633">
            <v>40042</v>
          </cell>
          <cell r="E633" t="str">
            <v>KBV Kelsterbach</v>
          </cell>
          <cell r="F633" t="str">
            <v>KBC Kelsterbach</v>
          </cell>
        </row>
        <row r="634">
          <cell r="B634">
            <v>8221</v>
          </cell>
          <cell r="C634" t="str">
            <v>Renate,Dennechaud</v>
          </cell>
          <cell r="D634">
            <v>888898</v>
          </cell>
          <cell r="E634" t="str">
            <v>KBV Kelsterbach</v>
          </cell>
          <cell r="F634" t="str">
            <v>KBC Kelsterbach</v>
          </cell>
        </row>
        <row r="635">
          <cell r="B635">
            <v>15671</v>
          </cell>
          <cell r="C635" t="str">
            <v>Michaela,Dobrindt</v>
          </cell>
          <cell r="D635">
            <v>27393</v>
          </cell>
          <cell r="E635" t="str">
            <v>KBV Kelsterbach</v>
          </cell>
          <cell r="F635" t="str">
            <v>KBC Kelsterbach</v>
          </cell>
        </row>
        <row r="636">
          <cell r="B636">
            <v>15670</v>
          </cell>
          <cell r="C636" t="str">
            <v>Oliver,Dobrindt</v>
          </cell>
          <cell r="D636">
            <v>27392</v>
          </cell>
          <cell r="E636" t="str">
            <v>KBV Kelsterbach</v>
          </cell>
          <cell r="F636" t="str">
            <v>KBC Kelsterbach</v>
          </cell>
        </row>
        <row r="637">
          <cell r="B637">
            <v>15709</v>
          </cell>
          <cell r="C637" t="str">
            <v>Sven,Drabe</v>
          </cell>
          <cell r="D637">
            <v>27701</v>
          </cell>
          <cell r="E637" t="str">
            <v>KBV Kelsterbach</v>
          </cell>
          <cell r="F637" t="str">
            <v>KBC Kelsterbach</v>
          </cell>
        </row>
        <row r="638">
          <cell r="B638">
            <v>8264</v>
          </cell>
          <cell r="C638" t="str">
            <v>Petra,Duplois</v>
          </cell>
          <cell r="D638">
            <v>669443</v>
          </cell>
          <cell r="E638" t="str">
            <v>KBV Kelsterbach</v>
          </cell>
          <cell r="F638" t="str">
            <v>KBC Kelsterbach</v>
          </cell>
        </row>
        <row r="639">
          <cell r="B639">
            <v>15719</v>
          </cell>
          <cell r="C639" t="str">
            <v>Monika,Ehrmann</v>
          </cell>
          <cell r="D639">
            <v>27844</v>
          </cell>
          <cell r="E639" t="str">
            <v>KBV Kelsterbach</v>
          </cell>
          <cell r="F639" t="str">
            <v>KBC Kelsterbach</v>
          </cell>
        </row>
        <row r="640">
          <cell r="B640">
            <v>8406</v>
          </cell>
          <cell r="C640" t="str">
            <v>Roman,Goedeke</v>
          </cell>
          <cell r="D640">
            <v>66853</v>
          </cell>
          <cell r="E640" t="str">
            <v>KBV Kelsterbach</v>
          </cell>
          <cell r="F640" t="str">
            <v>KBC Kelsterbach</v>
          </cell>
        </row>
        <row r="641">
          <cell r="B641">
            <v>15914</v>
          </cell>
          <cell r="C641" t="str">
            <v>Jennifer,Herzberger</v>
          </cell>
          <cell r="D641">
            <v>67369</v>
          </cell>
          <cell r="E641" t="str">
            <v>KBV Kelsterbach</v>
          </cell>
          <cell r="F641" t="str">
            <v>KBC Kelsterbach</v>
          </cell>
        </row>
        <row r="642">
          <cell r="B642">
            <v>8581</v>
          </cell>
          <cell r="C642" t="str">
            <v>Ilka,Ilzhöfer</v>
          </cell>
          <cell r="D642">
            <v>621</v>
          </cell>
          <cell r="E642" t="str">
            <v>KBV Kelsterbach</v>
          </cell>
          <cell r="F642" t="str">
            <v>KBC Kelsterbach</v>
          </cell>
        </row>
        <row r="643">
          <cell r="B643">
            <v>10069</v>
          </cell>
          <cell r="C643" t="str">
            <v>Joerg,Knobloch</v>
          </cell>
          <cell r="D643">
            <v>27702</v>
          </cell>
          <cell r="E643" t="str">
            <v>KBV Kelsterbach</v>
          </cell>
          <cell r="F643" t="str">
            <v>KBC Kelsterbach</v>
          </cell>
        </row>
        <row r="644">
          <cell r="B644">
            <v>8734</v>
          </cell>
          <cell r="C644" t="str">
            <v>Stephanie,Laun</v>
          </cell>
          <cell r="D644">
            <v>888331</v>
          </cell>
          <cell r="E644" t="str">
            <v>KBV Kelsterbach</v>
          </cell>
          <cell r="F644" t="str">
            <v>KBC Kelsterbach</v>
          </cell>
        </row>
        <row r="645">
          <cell r="B645">
            <v>8735</v>
          </cell>
          <cell r="C645" t="str">
            <v>Werner,Laun</v>
          </cell>
          <cell r="D645">
            <v>109</v>
          </cell>
          <cell r="E645" t="str">
            <v>KBV Kelsterbach</v>
          </cell>
          <cell r="F645" t="str">
            <v>KBC Kelsterbach</v>
          </cell>
        </row>
        <row r="646">
          <cell r="B646">
            <v>14750</v>
          </cell>
          <cell r="C646" t="str">
            <v>Peter,Möbius</v>
          </cell>
          <cell r="D646">
            <v>51976</v>
          </cell>
          <cell r="E646" t="str">
            <v>KBV Kelsterbach</v>
          </cell>
          <cell r="F646" t="str">
            <v>KBC Kelsterbach</v>
          </cell>
        </row>
        <row r="647">
          <cell r="B647">
            <v>8895</v>
          </cell>
          <cell r="C647" t="str">
            <v>Joachim,Nolte</v>
          </cell>
          <cell r="D647">
            <v>903033</v>
          </cell>
          <cell r="E647" t="str">
            <v>KBV Kelsterbach</v>
          </cell>
          <cell r="F647" t="str">
            <v>KBC Kelsterbach</v>
          </cell>
        </row>
        <row r="648">
          <cell r="B648">
            <v>8952</v>
          </cell>
          <cell r="C648" t="str">
            <v>Uschi,Plesch</v>
          </cell>
          <cell r="D648">
            <v>833556</v>
          </cell>
          <cell r="E648" t="str">
            <v>KBV Kelsterbach</v>
          </cell>
          <cell r="F648" t="str">
            <v>KBC Kelsterbach</v>
          </cell>
        </row>
        <row r="649">
          <cell r="B649">
            <v>15043</v>
          </cell>
          <cell r="C649" t="str">
            <v>Marion,Rühl</v>
          </cell>
          <cell r="D649">
            <v>802052</v>
          </cell>
          <cell r="E649" t="str">
            <v>KBV Kelsterbach</v>
          </cell>
          <cell r="F649" t="str">
            <v>KBC Kelsterbach</v>
          </cell>
        </row>
        <row r="650">
          <cell r="B650">
            <v>20654</v>
          </cell>
          <cell r="C650" t="str">
            <v>Christoff,Schmitz</v>
          </cell>
          <cell r="D650">
            <v>39351</v>
          </cell>
          <cell r="E650" t="str">
            <v>KBV Kelsterbach</v>
          </cell>
          <cell r="F650" t="str">
            <v>KBC Kelsterbach</v>
          </cell>
        </row>
        <row r="651">
          <cell r="B651">
            <v>15472</v>
          </cell>
          <cell r="C651" t="str">
            <v>Andreas,Schönhoff</v>
          </cell>
          <cell r="D651">
            <v>909250</v>
          </cell>
          <cell r="E651" t="str">
            <v>KBV Kelsterbach</v>
          </cell>
          <cell r="F651" t="str">
            <v>KBC Kelsterbach</v>
          </cell>
        </row>
        <row r="652">
          <cell r="B652">
            <v>15735</v>
          </cell>
          <cell r="C652" t="str">
            <v>Lutz,Schulz</v>
          </cell>
          <cell r="D652">
            <v>39353</v>
          </cell>
          <cell r="E652" t="str">
            <v>KBV Kelsterbach</v>
          </cell>
          <cell r="F652" t="str">
            <v>KBC Kelsterbach</v>
          </cell>
        </row>
        <row r="653">
          <cell r="B653">
            <v>15556</v>
          </cell>
          <cell r="C653" t="str">
            <v>Anja,Theobald</v>
          </cell>
          <cell r="D653">
            <v>237</v>
          </cell>
          <cell r="E653" t="str">
            <v>KBV Kelsterbach</v>
          </cell>
          <cell r="F653" t="str">
            <v>KBC Kelsterbach</v>
          </cell>
        </row>
        <row r="654">
          <cell r="B654">
            <v>15718</v>
          </cell>
          <cell r="C654" t="str">
            <v>Thomas,Wollschläger</v>
          </cell>
          <cell r="D654">
            <v>27843</v>
          </cell>
          <cell r="E654" t="str">
            <v>KBV Kelsterbach</v>
          </cell>
          <cell r="F654" t="str">
            <v>KBC Kelsterbach</v>
          </cell>
        </row>
        <row r="655">
          <cell r="B655">
            <v>8033</v>
          </cell>
          <cell r="C655" t="str">
            <v>Michael,Aust</v>
          </cell>
          <cell r="D655">
            <v>27846</v>
          </cell>
          <cell r="E655" t="str">
            <v>KBVS Schwanheim</v>
          </cell>
          <cell r="F655" t="str">
            <v>AAN Schwanheim</v>
          </cell>
        </row>
        <row r="656">
          <cell r="B656">
            <v>15890</v>
          </cell>
          <cell r="C656" t="str">
            <v>Hans-Joachim,Bertsch</v>
          </cell>
          <cell r="D656">
            <v>67177</v>
          </cell>
          <cell r="E656" t="str">
            <v>KBVS Schwanheim</v>
          </cell>
          <cell r="F656" t="str">
            <v>AAN Schwanheim</v>
          </cell>
        </row>
        <row r="657">
          <cell r="B657">
            <v>8139</v>
          </cell>
          <cell r="C657" t="str">
            <v>Matthias,Brandes</v>
          </cell>
          <cell r="D657">
            <v>39379</v>
          </cell>
          <cell r="E657" t="str">
            <v>KBVS Schwanheim</v>
          </cell>
          <cell r="F657" t="str">
            <v>AAN Schwanheim</v>
          </cell>
        </row>
        <row r="658">
          <cell r="B658">
            <v>8158</v>
          </cell>
          <cell r="C658" t="str">
            <v>Waldemar,Brunner</v>
          </cell>
          <cell r="D658">
            <v>888365</v>
          </cell>
          <cell r="E658" t="str">
            <v>KBVS Schwanheim</v>
          </cell>
          <cell r="F658" t="str">
            <v>AAN Schwanheim</v>
          </cell>
        </row>
        <row r="659">
          <cell r="B659">
            <v>8187</v>
          </cell>
          <cell r="C659" t="str">
            <v>Anthony,Carter</v>
          </cell>
          <cell r="D659">
            <v>759955</v>
          </cell>
          <cell r="E659" t="str">
            <v>KBVS Schwanheim</v>
          </cell>
          <cell r="F659" t="str">
            <v>AAN Schwanheim</v>
          </cell>
        </row>
        <row r="660">
          <cell r="B660">
            <v>8205</v>
          </cell>
          <cell r="C660" t="str">
            <v>Elena,Custodio-Simon</v>
          </cell>
          <cell r="D660">
            <v>801605</v>
          </cell>
          <cell r="E660" t="str">
            <v>KBVS Schwanheim</v>
          </cell>
          <cell r="F660" t="str">
            <v>AAN Schwanheim</v>
          </cell>
        </row>
        <row r="661">
          <cell r="B661">
            <v>8230</v>
          </cell>
          <cell r="C661" t="str">
            <v>Gaetano,Di Gregorio</v>
          </cell>
          <cell r="D661">
            <v>734960</v>
          </cell>
          <cell r="E661" t="str">
            <v>KBVS Schwanheim</v>
          </cell>
          <cell r="F661" t="str">
            <v>AAN Schwanheim</v>
          </cell>
        </row>
        <row r="662">
          <cell r="B662">
            <v>8689</v>
          </cell>
          <cell r="C662" t="str">
            <v>Petra,Geck</v>
          </cell>
          <cell r="D662">
            <v>997</v>
          </cell>
          <cell r="E662" t="str">
            <v>KBVS Schwanheim</v>
          </cell>
          <cell r="F662" t="str">
            <v>AAN Schwanheim</v>
          </cell>
        </row>
        <row r="663">
          <cell r="B663">
            <v>8374</v>
          </cell>
          <cell r="C663" t="str">
            <v>Rainer,Geck</v>
          </cell>
          <cell r="D663">
            <v>834098</v>
          </cell>
          <cell r="E663" t="str">
            <v>KBVS Schwanheim</v>
          </cell>
          <cell r="F663" t="str">
            <v>AAN Schwanheim</v>
          </cell>
        </row>
        <row r="664">
          <cell r="B664">
            <v>8446</v>
          </cell>
          <cell r="C664" t="str">
            <v>Ursula,Haft</v>
          </cell>
          <cell r="D664">
            <v>802114</v>
          </cell>
          <cell r="E664" t="str">
            <v>KBVS Schwanheim</v>
          </cell>
          <cell r="F664" t="str">
            <v>AAN Schwanheim</v>
          </cell>
        </row>
        <row r="665">
          <cell r="B665">
            <v>8477</v>
          </cell>
          <cell r="C665" t="str">
            <v>Siegfried,Heger</v>
          </cell>
          <cell r="D665">
            <v>267981</v>
          </cell>
          <cell r="E665" t="str">
            <v>KBVS Schwanheim</v>
          </cell>
          <cell r="F665" t="str">
            <v>AAN Schwanheim</v>
          </cell>
        </row>
        <row r="666">
          <cell r="B666">
            <v>15687</v>
          </cell>
          <cell r="C666" t="str">
            <v>Stephan,Hruschka</v>
          </cell>
          <cell r="D666">
            <v>27458</v>
          </cell>
          <cell r="E666" t="str">
            <v>KBVS Schwanheim</v>
          </cell>
          <cell r="F666" t="str">
            <v>AAN Schwanheim</v>
          </cell>
        </row>
        <row r="667">
          <cell r="B667">
            <v>15148</v>
          </cell>
          <cell r="C667" t="str">
            <v>Martina,Schröder</v>
          </cell>
          <cell r="D667">
            <v>27847</v>
          </cell>
          <cell r="E667" t="str">
            <v>KBVS Schwanheim</v>
          </cell>
          <cell r="F667" t="str">
            <v>AAN Schwanheim</v>
          </cell>
        </row>
        <row r="668">
          <cell r="B668">
            <v>15910</v>
          </cell>
          <cell r="C668" t="str">
            <v>Ursula,Siess</v>
          </cell>
          <cell r="D668">
            <v>52014</v>
          </cell>
          <cell r="E668" t="str">
            <v>KBVS Schwanheim</v>
          </cell>
          <cell r="F668" t="str">
            <v>AAN Schwanheim</v>
          </cell>
        </row>
        <row r="669">
          <cell r="B669">
            <v>15214</v>
          </cell>
          <cell r="C669" t="str">
            <v>Martin,Spot</v>
          </cell>
          <cell r="D669">
            <v>368963</v>
          </cell>
          <cell r="E669" t="str">
            <v>KBVS Schwanheim</v>
          </cell>
          <cell r="F669" t="str">
            <v>AAN Schwanheim</v>
          </cell>
        </row>
        <row r="670">
          <cell r="B670">
            <v>15289</v>
          </cell>
          <cell r="C670" t="str">
            <v>Sieglinde,Tögel</v>
          </cell>
          <cell r="D670">
            <v>369195</v>
          </cell>
          <cell r="E670" t="str">
            <v>KBVS Schwanheim</v>
          </cell>
          <cell r="F670" t="str">
            <v>AAN Schwanheim</v>
          </cell>
        </row>
        <row r="671">
          <cell r="B671">
            <v>15298</v>
          </cell>
          <cell r="C671" t="str">
            <v>Stefan,Treutel</v>
          </cell>
          <cell r="D671">
            <v>264065</v>
          </cell>
          <cell r="E671" t="str">
            <v>KBVS Schwanheim</v>
          </cell>
          <cell r="F671" t="str">
            <v>AAN Schwanheim</v>
          </cell>
        </row>
        <row r="672">
          <cell r="B672">
            <v>15580</v>
          </cell>
          <cell r="C672" t="str">
            <v>Marleen,Wahl</v>
          </cell>
          <cell r="D672">
            <v>179</v>
          </cell>
          <cell r="E672" t="str">
            <v>KBVS Schwanheim</v>
          </cell>
          <cell r="F672" t="str">
            <v>AAN Schwanheim</v>
          </cell>
        </row>
        <row r="673">
          <cell r="B673">
            <v>15382</v>
          </cell>
          <cell r="C673" t="str">
            <v>Werner,Winkler</v>
          </cell>
          <cell r="D673">
            <v>854054</v>
          </cell>
          <cell r="E673" t="str">
            <v>KBVS Schwanheim</v>
          </cell>
          <cell r="F673" t="str">
            <v>AAN Schwanheim</v>
          </cell>
        </row>
        <row r="674">
          <cell r="B674">
            <v>8013</v>
          </cell>
          <cell r="C674" t="str">
            <v>Stefan,Albert</v>
          </cell>
          <cell r="D674">
            <v>67165</v>
          </cell>
          <cell r="E674" t="str">
            <v>Mainhattan Bowlers Frankfurt</v>
          </cell>
          <cell r="F674" t="str">
            <v>Mainhattan Bowlers Frankfurt</v>
          </cell>
        </row>
        <row r="675">
          <cell r="B675">
            <v>8417</v>
          </cell>
          <cell r="C675" t="str">
            <v>Ferdinand,Grechenig</v>
          </cell>
          <cell r="D675">
            <v>871989</v>
          </cell>
          <cell r="E675" t="str">
            <v>Mainhattan Bowlers Frankfurt</v>
          </cell>
          <cell r="F675" t="str">
            <v>Mainhattan Bowlers Frankfurt</v>
          </cell>
        </row>
        <row r="676">
          <cell r="B676">
            <v>15647</v>
          </cell>
          <cell r="C676" t="str">
            <v>Jesse,Greenaway</v>
          </cell>
          <cell r="D676">
            <v>27172</v>
          </cell>
          <cell r="E676" t="str">
            <v>Mainhattan Bowlers Frankfurt</v>
          </cell>
          <cell r="F676" t="str">
            <v>Mainhattan Bowlers Frankfurt</v>
          </cell>
        </row>
        <row r="677">
          <cell r="B677">
            <v>15698</v>
          </cell>
          <cell r="C677" t="str">
            <v>Hagen,Herling</v>
          </cell>
          <cell r="D677">
            <v>39201</v>
          </cell>
          <cell r="E677" t="str">
            <v>Mainhattan Bowlers Frankfurt</v>
          </cell>
          <cell r="F677" t="str">
            <v>Mainhattan Bowlers Frankfurt</v>
          </cell>
        </row>
        <row r="678">
          <cell r="B678">
            <v>8799</v>
          </cell>
          <cell r="C678" t="str">
            <v>Klaus,Melson</v>
          </cell>
          <cell r="D678">
            <v>834039</v>
          </cell>
          <cell r="E678" t="str">
            <v>Mainhattan Bowlers Frankfurt</v>
          </cell>
          <cell r="F678" t="str">
            <v>Mainhattan Bowlers Frankfurt</v>
          </cell>
        </row>
        <row r="679">
          <cell r="B679">
            <v>8814</v>
          </cell>
          <cell r="C679" t="str">
            <v>Jana,Micianova</v>
          </cell>
          <cell r="D679">
            <v>910396</v>
          </cell>
          <cell r="E679" t="str">
            <v>Mainhattan Bowlers Frankfurt</v>
          </cell>
          <cell r="F679" t="str">
            <v>Mainhattan Bowlers Frankfurt</v>
          </cell>
        </row>
        <row r="680">
          <cell r="B680">
            <v>8949</v>
          </cell>
          <cell r="C680" t="str">
            <v>Salvatore,Pilo</v>
          </cell>
          <cell r="D680">
            <v>532</v>
          </cell>
          <cell r="E680" t="str">
            <v>Mainhattan Bowlers Frankfurt</v>
          </cell>
          <cell r="F680" t="str">
            <v>Mainhattan Bowlers Frankfurt</v>
          </cell>
        </row>
        <row r="681">
          <cell r="B681">
            <v>15026</v>
          </cell>
          <cell r="C681" t="str">
            <v>Christoph,Roeder</v>
          </cell>
          <cell r="D681">
            <v>871209</v>
          </cell>
          <cell r="E681" t="str">
            <v>Mainhattan Bowlers Frankfurt</v>
          </cell>
          <cell r="F681" t="str">
            <v>Mainhattan Bowlers Frankfurt</v>
          </cell>
        </row>
        <row r="682">
          <cell r="B682">
            <v>15598</v>
          </cell>
          <cell r="C682" t="str">
            <v>Waltraud,Rott</v>
          </cell>
          <cell r="D682">
            <v>954</v>
          </cell>
          <cell r="E682" t="str">
            <v>Mainhattan Bowlers Frankfurt</v>
          </cell>
          <cell r="F682" t="str">
            <v>Mainhattan Bowlers Frankfurt</v>
          </cell>
        </row>
        <row r="683">
          <cell r="B683">
            <v>15065</v>
          </cell>
          <cell r="C683" t="str">
            <v>Jürgen,Schäfer</v>
          </cell>
          <cell r="D683">
            <v>67166</v>
          </cell>
          <cell r="E683" t="str">
            <v>Mainhattan Bowlers Frankfurt</v>
          </cell>
          <cell r="F683" t="str">
            <v>Mainhattan Bowlers Frankfurt</v>
          </cell>
        </row>
        <row r="684">
          <cell r="B684">
            <v>15575</v>
          </cell>
          <cell r="C684" t="str">
            <v>Thomas,Seemann</v>
          </cell>
          <cell r="D684">
            <v>307</v>
          </cell>
          <cell r="E684" t="str">
            <v>Mainhattan Bowlers Frankfurt</v>
          </cell>
          <cell r="F684" t="str">
            <v>Mainhattan Bowlers Frankfurt</v>
          </cell>
        </row>
        <row r="685">
          <cell r="B685">
            <v>15454</v>
          </cell>
          <cell r="C685" t="str">
            <v>Djamshid,Tanhaei-Bazkiaei</v>
          </cell>
          <cell r="D685">
            <v>27369</v>
          </cell>
          <cell r="E685" t="str">
            <v>Mainhattan Bowlers Frankfurt</v>
          </cell>
          <cell r="F685" t="str">
            <v>Mainhattan Bowlers Frankfurt</v>
          </cell>
        </row>
        <row r="686">
          <cell r="B686">
            <v>15310</v>
          </cell>
          <cell r="C686" t="str">
            <v>Bernd,Unger</v>
          </cell>
          <cell r="D686">
            <v>871992</v>
          </cell>
          <cell r="E686" t="str">
            <v>Mainhattan Bowlers Frankfurt</v>
          </cell>
          <cell r="F686" t="str">
            <v>Mainhattan Bowlers Frankfurt</v>
          </cell>
        </row>
        <row r="687">
          <cell r="B687">
            <v>8127</v>
          </cell>
          <cell r="C687" t="str">
            <v>Dagmar,Bolzmann</v>
          </cell>
          <cell r="D687">
            <v>871626</v>
          </cell>
          <cell r="E687" t="str">
            <v>Schwarz Weiss Friedberg</v>
          </cell>
          <cell r="F687" t="str">
            <v>SW Friedberg</v>
          </cell>
        </row>
        <row r="688">
          <cell r="B688">
            <v>8173</v>
          </cell>
          <cell r="C688" t="str">
            <v>Thomas,Buskowiak</v>
          </cell>
          <cell r="D688">
            <v>833923</v>
          </cell>
          <cell r="E688" t="str">
            <v>Schwarz Weiss Friedberg</v>
          </cell>
          <cell r="F688" t="str">
            <v>SW Friedberg</v>
          </cell>
        </row>
        <row r="689">
          <cell r="B689">
            <v>8319</v>
          </cell>
          <cell r="C689" t="str">
            <v>Thomas,Fischer</v>
          </cell>
          <cell r="D689">
            <v>623</v>
          </cell>
          <cell r="E689" t="str">
            <v>Schwarz Weiss Friedberg</v>
          </cell>
          <cell r="F689" t="str">
            <v>SW Friedberg</v>
          </cell>
        </row>
        <row r="690">
          <cell r="B690">
            <v>10208</v>
          </cell>
          <cell r="C690" t="str">
            <v>Sascha,Hahn</v>
          </cell>
          <cell r="D690">
            <v>67336</v>
          </cell>
          <cell r="E690" t="str">
            <v>Schwarz Weiss Friedberg</v>
          </cell>
          <cell r="F690" t="str">
            <v>SW Friedberg</v>
          </cell>
        </row>
        <row r="691">
          <cell r="B691">
            <v>15618</v>
          </cell>
          <cell r="C691" t="str">
            <v>Angelika,Hahn</v>
          </cell>
          <cell r="D691">
            <v>381</v>
          </cell>
          <cell r="E691" t="str">
            <v>Schwarz Weiss Friedberg</v>
          </cell>
          <cell r="F691" t="str">
            <v>SW Friedberg</v>
          </cell>
        </row>
        <row r="692">
          <cell r="B692">
            <v>8451</v>
          </cell>
          <cell r="C692" t="str">
            <v>Dietmar,Hahn</v>
          </cell>
          <cell r="D692">
            <v>644684</v>
          </cell>
          <cell r="E692" t="str">
            <v>Schwarz Weiss Friedberg</v>
          </cell>
          <cell r="F692" t="str">
            <v>SW Friedberg</v>
          </cell>
        </row>
        <row r="693">
          <cell r="B693">
            <v>15881</v>
          </cell>
          <cell r="C693" t="str">
            <v>Marcel,Hassenpflug</v>
          </cell>
          <cell r="D693">
            <v>52056</v>
          </cell>
          <cell r="E693" t="str">
            <v>Schwarz Weiss Friedberg</v>
          </cell>
          <cell r="F693" t="str">
            <v>SW Friedberg</v>
          </cell>
        </row>
        <row r="694">
          <cell r="B694">
            <v>15891</v>
          </cell>
          <cell r="C694" t="str">
            <v>Jan,Hochhaus</v>
          </cell>
          <cell r="E694" t="str">
            <v>Schwarz Weiss Friedberg</v>
          </cell>
          <cell r="F694" t="str">
            <v>SW Friedberg</v>
          </cell>
        </row>
        <row r="695">
          <cell r="B695">
            <v>15885</v>
          </cell>
          <cell r="C695" t="str">
            <v>Jonny,Hochhaus</v>
          </cell>
          <cell r="D695">
            <v>66787</v>
          </cell>
          <cell r="E695" t="str">
            <v>Schwarz Weiss Friedberg</v>
          </cell>
          <cell r="F695" t="str">
            <v>SW Friedberg</v>
          </cell>
        </row>
        <row r="696">
          <cell r="B696">
            <v>8611</v>
          </cell>
          <cell r="C696" t="str">
            <v>Thomas,Jox</v>
          </cell>
          <cell r="D696">
            <v>644818</v>
          </cell>
          <cell r="E696" t="str">
            <v>Schwarz Weiss Friedberg</v>
          </cell>
          <cell r="F696" t="str">
            <v>SW Friedberg</v>
          </cell>
        </row>
        <row r="697">
          <cell r="B697">
            <v>8720</v>
          </cell>
          <cell r="C697" t="str">
            <v>Claudia,Lang</v>
          </cell>
          <cell r="D697">
            <v>39783</v>
          </cell>
          <cell r="E697" t="str">
            <v>Schwarz Weiss Friedberg</v>
          </cell>
          <cell r="F697" t="str">
            <v>SW Friedberg</v>
          </cell>
        </row>
        <row r="698">
          <cell r="B698">
            <v>8971</v>
          </cell>
          <cell r="C698" t="str">
            <v>Rebecca,Pürzl</v>
          </cell>
          <cell r="D698">
            <v>973</v>
          </cell>
          <cell r="E698" t="str">
            <v>Schwarz Weiss Friedberg</v>
          </cell>
          <cell r="F698" t="str">
            <v>SW Friedberg</v>
          </cell>
        </row>
        <row r="699">
          <cell r="B699">
            <v>8970</v>
          </cell>
          <cell r="C699" t="str">
            <v>Christel,Pürzl</v>
          </cell>
          <cell r="D699">
            <v>39430</v>
          </cell>
          <cell r="E699" t="str">
            <v>Schwarz Weiss Friedberg</v>
          </cell>
          <cell r="F699" t="str">
            <v>SW Friedberg</v>
          </cell>
        </row>
        <row r="700">
          <cell r="B700">
            <v>10111</v>
          </cell>
          <cell r="C700" t="str">
            <v>Elisabeth,Schlier</v>
          </cell>
          <cell r="D700">
            <v>52057</v>
          </cell>
          <cell r="E700" t="str">
            <v>Schwarz Weiss Friedberg</v>
          </cell>
          <cell r="F700" t="str">
            <v>SW Friedberg</v>
          </cell>
        </row>
        <row r="701">
          <cell r="B701">
            <v>10110</v>
          </cell>
          <cell r="C701" t="str">
            <v>Ulrich,Stock</v>
          </cell>
          <cell r="E701" t="str">
            <v>Schwarz Weiss Friedberg</v>
          </cell>
          <cell r="F701" t="str">
            <v>SW Friedberg</v>
          </cell>
        </row>
        <row r="702">
          <cell r="B702">
            <v>15297</v>
          </cell>
          <cell r="C702" t="str">
            <v>Richard,Trendel</v>
          </cell>
          <cell r="D702">
            <v>871104</v>
          </cell>
          <cell r="E702" t="str">
            <v>Schwarz Weiss Friedberg</v>
          </cell>
          <cell r="F702" t="str">
            <v>SW Friedberg</v>
          </cell>
        </row>
        <row r="703">
          <cell r="B703">
            <v>15337</v>
          </cell>
          <cell r="C703" t="str">
            <v>Gerhard,Walter</v>
          </cell>
          <cell r="D703">
            <v>369500</v>
          </cell>
          <cell r="E703" t="str">
            <v>Schwarz Weiss Friedberg</v>
          </cell>
          <cell r="F703" t="str">
            <v>SW Friedberg</v>
          </cell>
        </row>
        <row r="704">
          <cell r="B704">
            <v>8021</v>
          </cell>
          <cell r="C704" t="str">
            <v>Klaus,Anna</v>
          </cell>
          <cell r="D704">
            <v>367354</v>
          </cell>
          <cell r="E704" t="str">
            <v>TuS Rüsselsheim</v>
          </cell>
          <cell r="F704" t="str">
            <v>BC 89 Olympia Rüsselsheim</v>
          </cell>
        </row>
        <row r="705">
          <cell r="B705">
            <v>8022</v>
          </cell>
          <cell r="C705" t="str">
            <v>Ursula,Anna</v>
          </cell>
          <cell r="D705">
            <v>770934</v>
          </cell>
          <cell r="E705" t="str">
            <v>TuS Rüsselsheim</v>
          </cell>
          <cell r="F705" t="str">
            <v>BC 89 Olympia Rüsselsheim</v>
          </cell>
        </row>
        <row r="706">
          <cell r="B706">
            <v>8343</v>
          </cell>
          <cell r="C706" t="str">
            <v>Bert,Franzmann</v>
          </cell>
          <cell r="D706">
            <v>51966</v>
          </cell>
          <cell r="E706" t="str">
            <v>TuS Rüsselsheim</v>
          </cell>
          <cell r="F706" t="str">
            <v>BC 89 Olympia Rüsselsheim</v>
          </cell>
        </row>
        <row r="707">
          <cell r="B707">
            <v>8610</v>
          </cell>
          <cell r="C707" t="str">
            <v>Iris,Josupeit</v>
          </cell>
          <cell r="D707">
            <v>734661</v>
          </cell>
          <cell r="E707" t="str">
            <v>TuS Rüsselsheim</v>
          </cell>
          <cell r="F707" t="str">
            <v>BC 89 Olympia Rüsselsheim</v>
          </cell>
        </row>
        <row r="708">
          <cell r="B708">
            <v>8648</v>
          </cell>
          <cell r="C708" t="str">
            <v>Richard,Kläser</v>
          </cell>
          <cell r="D708">
            <v>361574</v>
          </cell>
          <cell r="E708" t="str">
            <v>TuS Rüsselsheim</v>
          </cell>
          <cell r="F708" t="str">
            <v>BC 89 Olympia Rüsselsheim</v>
          </cell>
        </row>
        <row r="709">
          <cell r="B709">
            <v>15493</v>
          </cell>
          <cell r="C709" t="str">
            <v>Elli,Pusch</v>
          </cell>
          <cell r="D709">
            <v>910428</v>
          </cell>
          <cell r="E709" t="str">
            <v>TuS Rüsselsheim</v>
          </cell>
          <cell r="F709" t="str">
            <v>BC 89 Olympia Rüsselsheim</v>
          </cell>
        </row>
        <row r="710">
          <cell r="B710">
            <v>8982</v>
          </cell>
          <cell r="C710" t="str">
            <v>Dieter,Rau</v>
          </cell>
          <cell r="D710">
            <v>818926</v>
          </cell>
          <cell r="E710" t="str">
            <v>TuS Rüsselsheim</v>
          </cell>
          <cell r="F710" t="str">
            <v>BC 89 Olympia Rüsselsheim</v>
          </cell>
        </row>
        <row r="711">
          <cell r="B711">
            <v>8983</v>
          </cell>
          <cell r="C711" t="str">
            <v>Waltraud,Rau</v>
          </cell>
          <cell r="D711">
            <v>892428</v>
          </cell>
          <cell r="E711" t="str">
            <v>TuS Rüsselsheim</v>
          </cell>
          <cell r="F711" t="str">
            <v>BC 89 Olympia Rüsselsheim</v>
          </cell>
        </row>
        <row r="712">
          <cell r="B712">
            <v>15018</v>
          </cell>
          <cell r="C712" t="str">
            <v>Michael,Ritter V.Uleniecki</v>
          </cell>
          <cell r="D712">
            <v>268122</v>
          </cell>
          <cell r="E712" t="str">
            <v>TuS Rüsselsheim</v>
          </cell>
          <cell r="F712" t="str">
            <v>BC 89 Olympia Rüsselsheim</v>
          </cell>
        </row>
        <row r="713">
          <cell r="B713">
            <v>15125</v>
          </cell>
          <cell r="C713" t="str">
            <v>Joachim,Schmitzer</v>
          </cell>
          <cell r="D713">
            <v>801768</v>
          </cell>
          <cell r="E713" t="str">
            <v>TuS Rüsselsheim</v>
          </cell>
          <cell r="F713" t="str">
            <v>BC 89 Olympia Rüsselsheim</v>
          </cell>
        </row>
        <row r="714">
          <cell r="B714">
            <v>15198</v>
          </cell>
          <cell r="C714" t="str">
            <v>Cornelia,Slawik</v>
          </cell>
          <cell r="D714">
            <v>39380</v>
          </cell>
          <cell r="E714" t="str">
            <v>TuS Rüsselsheim</v>
          </cell>
          <cell r="F714" t="str">
            <v>BC 89 Olympia Rüsselsheim</v>
          </cell>
        </row>
        <row r="715">
          <cell r="B715">
            <v>15199</v>
          </cell>
          <cell r="C715" t="str">
            <v>Erwin,Slawik</v>
          </cell>
          <cell r="D715">
            <v>719359</v>
          </cell>
          <cell r="E715" t="str">
            <v>TuS Rüsselsheim</v>
          </cell>
          <cell r="F715" t="str">
            <v>BC 89 Olympia Rüsselsheim</v>
          </cell>
        </row>
        <row r="716">
          <cell r="B716">
            <v>15252</v>
          </cell>
          <cell r="C716" t="str">
            <v>Roland,Strecker</v>
          </cell>
          <cell r="D716">
            <v>254085</v>
          </cell>
          <cell r="E716" t="str">
            <v>TuS Rüsselsheim</v>
          </cell>
          <cell r="F716" t="str">
            <v>BC 89 Olympia Rüsselsheim</v>
          </cell>
        </row>
        <row r="717">
          <cell r="B717">
            <v>15394</v>
          </cell>
          <cell r="C717" t="str">
            <v>Klaus,Wölfel</v>
          </cell>
          <cell r="D717">
            <v>871079</v>
          </cell>
          <cell r="E717" t="str">
            <v>TuS Rüsselsheim</v>
          </cell>
          <cell r="F717" t="str">
            <v>BC 89 Olympia Rüsselsheim</v>
          </cell>
        </row>
        <row r="718">
          <cell r="B718">
            <v>8261</v>
          </cell>
          <cell r="C718" t="str">
            <v>Siegfried,Druschel</v>
          </cell>
          <cell r="D718">
            <v>51961</v>
          </cell>
          <cell r="E718" t="str">
            <v>VDK Hanau</v>
          </cell>
          <cell r="F718" t="str">
            <v>BC 67 Hanau</v>
          </cell>
        </row>
        <row r="719">
          <cell r="B719">
            <v>8296</v>
          </cell>
          <cell r="C719" t="str">
            <v>Stephan,Ferenczi</v>
          </cell>
          <cell r="D719">
            <v>834230</v>
          </cell>
          <cell r="E719" t="str">
            <v>VDK Hanau</v>
          </cell>
          <cell r="F719" t="str">
            <v>BC 67 Hanau</v>
          </cell>
        </row>
        <row r="720">
          <cell r="B720">
            <v>15555</v>
          </cell>
          <cell r="C720" t="str">
            <v>Rudolf,Härtl</v>
          </cell>
          <cell r="D720">
            <v>305</v>
          </cell>
          <cell r="E720" t="str">
            <v>VDK Hanau</v>
          </cell>
          <cell r="F720" t="str">
            <v>BC 67 Hanau</v>
          </cell>
        </row>
        <row r="721">
          <cell r="B721">
            <v>8493</v>
          </cell>
          <cell r="C721" t="str">
            <v>Bruno,Heldner</v>
          </cell>
          <cell r="D721">
            <v>759499</v>
          </cell>
          <cell r="E721" t="str">
            <v>VDK Hanau</v>
          </cell>
          <cell r="F721" t="str">
            <v>BC 67 Hanau</v>
          </cell>
        </row>
        <row r="722">
          <cell r="B722">
            <v>6113</v>
          </cell>
          <cell r="C722" t="str">
            <v>Marco,Kehr</v>
          </cell>
          <cell r="D722">
            <v>39343</v>
          </cell>
          <cell r="E722" t="str">
            <v>VDK Hanau</v>
          </cell>
          <cell r="F722" t="str">
            <v>BC 67 Hanau</v>
          </cell>
        </row>
        <row r="723">
          <cell r="B723">
            <v>8684</v>
          </cell>
          <cell r="C723" t="str">
            <v>Karl,Konway</v>
          </cell>
          <cell r="D723">
            <v>362058</v>
          </cell>
          <cell r="E723" t="str">
            <v>VDK Hanau</v>
          </cell>
          <cell r="F723" t="str">
            <v>BC 67 Hanau</v>
          </cell>
        </row>
        <row r="724">
          <cell r="B724">
            <v>15917</v>
          </cell>
          <cell r="C724" t="str">
            <v>Wolfgang,Körner</v>
          </cell>
          <cell r="D724">
            <v>67386</v>
          </cell>
          <cell r="E724" t="str">
            <v>VDK Hanau</v>
          </cell>
          <cell r="F724" t="str">
            <v>BC 67 Hanau</v>
          </cell>
        </row>
        <row r="725">
          <cell r="B725">
            <v>8849</v>
          </cell>
          <cell r="C725" t="str">
            <v>Edgar,Müller</v>
          </cell>
          <cell r="D725">
            <v>801765</v>
          </cell>
          <cell r="E725" t="str">
            <v>VDK Hanau</v>
          </cell>
          <cell r="F725" t="str">
            <v>BC 67 Hanau</v>
          </cell>
        </row>
        <row r="726">
          <cell r="B726">
            <v>14076</v>
          </cell>
          <cell r="C726" t="str">
            <v>Manfred,Opfer</v>
          </cell>
          <cell r="D726">
            <v>27221</v>
          </cell>
          <cell r="E726" t="str">
            <v>VDK Hanau</v>
          </cell>
          <cell r="F726" t="str">
            <v>BC 67 Hanau</v>
          </cell>
        </row>
        <row r="727">
          <cell r="B727">
            <v>15086</v>
          </cell>
          <cell r="C727" t="str">
            <v>Frank,Schild</v>
          </cell>
          <cell r="D727">
            <v>719250</v>
          </cell>
          <cell r="E727" t="str">
            <v>VDK Hanau</v>
          </cell>
          <cell r="F727" t="str">
            <v>BC 67 Hanau</v>
          </cell>
        </row>
        <row r="728">
          <cell r="B728">
            <v>15109</v>
          </cell>
          <cell r="C728" t="str">
            <v>Martin,Schmidt</v>
          </cell>
          <cell r="D728">
            <v>888361</v>
          </cell>
          <cell r="E728" t="str">
            <v>VDK Hanau</v>
          </cell>
          <cell r="F728" t="str">
            <v>BC 67 Hanau</v>
          </cell>
        </row>
        <row r="729">
          <cell r="B729">
            <v>15860</v>
          </cell>
          <cell r="C729" t="str">
            <v>Patrick,Schütz</v>
          </cell>
          <cell r="D729">
            <v>51960</v>
          </cell>
          <cell r="E729" t="str">
            <v>VDK Hanau</v>
          </cell>
          <cell r="F729" t="str">
            <v>BC 67 Hanau</v>
          </cell>
        </row>
        <row r="730">
          <cell r="B730">
            <v>15206</v>
          </cell>
          <cell r="C730" t="str">
            <v>Armin,Speckmann</v>
          </cell>
          <cell r="D730">
            <v>363605</v>
          </cell>
          <cell r="E730" t="str">
            <v>VDK Hanau</v>
          </cell>
          <cell r="F730" t="str">
            <v>BC 67 Hanau</v>
          </cell>
        </row>
        <row r="731">
          <cell r="B731">
            <v>10164</v>
          </cell>
          <cell r="C731" t="str">
            <v>Jürgen,Szczypski</v>
          </cell>
          <cell r="D731">
            <v>67338</v>
          </cell>
          <cell r="E731" t="str">
            <v>VDK Hanau</v>
          </cell>
          <cell r="F731" t="str">
            <v>BC 67 Hanau</v>
          </cell>
        </row>
        <row r="732">
          <cell r="B732">
            <v>8017</v>
          </cell>
          <cell r="C732" t="str">
            <v>Patrick,Amler</v>
          </cell>
          <cell r="D732">
            <v>888998</v>
          </cell>
          <cell r="E732" t="str">
            <v>VDK Hanau</v>
          </cell>
          <cell r="F732" t="str">
            <v>Condor Steinheim</v>
          </cell>
        </row>
        <row r="733">
          <cell r="B733">
            <v>8056</v>
          </cell>
          <cell r="C733" t="str">
            <v>Julia,Bayer</v>
          </cell>
          <cell r="D733">
            <v>903084</v>
          </cell>
          <cell r="E733" t="str">
            <v>VDK Hanau</v>
          </cell>
          <cell r="F733" t="str">
            <v>Condor Steinheim</v>
          </cell>
        </row>
        <row r="734">
          <cell r="B734">
            <v>8058</v>
          </cell>
          <cell r="C734" t="str">
            <v>Thomas,Bayer</v>
          </cell>
          <cell r="D734">
            <v>268503</v>
          </cell>
          <cell r="E734" t="str">
            <v>VDK Hanau</v>
          </cell>
          <cell r="F734" t="str">
            <v>Condor Steinheim</v>
          </cell>
        </row>
        <row r="735">
          <cell r="B735">
            <v>8118</v>
          </cell>
          <cell r="C735" t="str">
            <v>Anja,Bodem</v>
          </cell>
          <cell r="D735">
            <v>51114</v>
          </cell>
          <cell r="E735" t="str">
            <v>VDK Hanau</v>
          </cell>
          <cell r="F735" t="str">
            <v>Condor Steinheim</v>
          </cell>
        </row>
        <row r="736">
          <cell r="B736">
            <v>8147</v>
          </cell>
          <cell r="C736" t="str">
            <v>Ralf,Bretthauer</v>
          </cell>
          <cell r="D736">
            <v>362990</v>
          </cell>
          <cell r="E736" t="str">
            <v>VDK Hanau</v>
          </cell>
          <cell r="F736" t="str">
            <v>Condor Steinheim</v>
          </cell>
        </row>
        <row r="737">
          <cell r="B737">
            <v>8167</v>
          </cell>
          <cell r="C737" t="str">
            <v>Martin,Buhl</v>
          </cell>
          <cell r="D737">
            <v>802132</v>
          </cell>
          <cell r="E737" t="str">
            <v>VDK Hanau</v>
          </cell>
          <cell r="F737" t="str">
            <v>Condor Steinheim</v>
          </cell>
        </row>
        <row r="738">
          <cell r="B738">
            <v>8166</v>
          </cell>
          <cell r="C738" t="str">
            <v>Georg,Buhl</v>
          </cell>
          <cell r="D738">
            <v>771704</v>
          </cell>
          <cell r="E738" t="str">
            <v>VDK Hanau</v>
          </cell>
          <cell r="F738" t="str">
            <v>Condor Steinheim</v>
          </cell>
        </row>
        <row r="739">
          <cell r="B739">
            <v>8184</v>
          </cell>
          <cell r="C739" t="str">
            <v>Rita,Cano Sanchis</v>
          </cell>
          <cell r="D739">
            <v>775725</v>
          </cell>
          <cell r="E739" t="str">
            <v>VDK Hanau</v>
          </cell>
          <cell r="F739" t="str">
            <v>Condor Steinheim</v>
          </cell>
        </row>
        <row r="740">
          <cell r="B740">
            <v>10026</v>
          </cell>
          <cell r="C740" t="str">
            <v>Stefan,Dreher</v>
          </cell>
          <cell r="D740">
            <v>361701</v>
          </cell>
          <cell r="E740" t="str">
            <v>VDK Hanau</v>
          </cell>
          <cell r="F740" t="str">
            <v>Condor Steinheim</v>
          </cell>
        </row>
        <row r="741">
          <cell r="B741">
            <v>8348</v>
          </cell>
          <cell r="C741" t="str">
            <v>Heike,Friedrich</v>
          </cell>
          <cell r="D741">
            <v>40058</v>
          </cell>
          <cell r="E741" t="str">
            <v>VDK Hanau</v>
          </cell>
          <cell r="F741" t="str">
            <v>Condor Steinheim</v>
          </cell>
        </row>
        <row r="742">
          <cell r="B742">
            <v>8349</v>
          </cell>
          <cell r="C742" t="str">
            <v>Michael,Friedrich</v>
          </cell>
          <cell r="D742">
            <v>51622</v>
          </cell>
          <cell r="E742" t="str">
            <v>VDK Hanau</v>
          </cell>
          <cell r="F742" t="str">
            <v>Condor Steinheim</v>
          </cell>
        </row>
        <row r="743">
          <cell r="B743">
            <v>8398</v>
          </cell>
          <cell r="C743" t="str">
            <v>Patrick,Göb</v>
          </cell>
          <cell r="D743">
            <v>759501</v>
          </cell>
          <cell r="E743" t="str">
            <v>VDK Hanau</v>
          </cell>
          <cell r="F743" t="str">
            <v>Condor Steinheim</v>
          </cell>
        </row>
        <row r="744">
          <cell r="B744">
            <v>8661</v>
          </cell>
          <cell r="C744" t="str">
            <v>Constanze,Kleppig</v>
          </cell>
          <cell r="D744">
            <v>645034</v>
          </cell>
          <cell r="E744" t="str">
            <v>VDK Hanau</v>
          </cell>
          <cell r="F744" t="str">
            <v>Condor Steinheim</v>
          </cell>
        </row>
        <row r="745">
          <cell r="B745">
            <v>8892</v>
          </cell>
          <cell r="C745" t="str">
            <v>Wolfgang,Niemand</v>
          </cell>
          <cell r="D745">
            <v>361703</v>
          </cell>
          <cell r="E745" t="str">
            <v>VDK Hanau</v>
          </cell>
          <cell r="F745" t="str">
            <v>Condor Steinheim</v>
          </cell>
        </row>
        <row r="746">
          <cell r="B746">
            <v>15098</v>
          </cell>
          <cell r="C746" t="str">
            <v>Wolfgang,Schlappa</v>
          </cell>
          <cell r="D746">
            <v>27964</v>
          </cell>
          <cell r="E746" t="str">
            <v>VDK Hanau</v>
          </cell>
          <cell r="F746" t="str">
            <v>Condor Steinheim</v>
          </cell>
        </row>
        <row r="747">
          <cell r="B747">
            <v>15732</v>
          </cell>
          <cell r="C747" t="str">
            <v>Martin,Schlappa</v>
          </cell>
          <cell r="D747">
            <v>39320</v>
          </cell>
          <cell r="E747" t="str">
            <v>VDK Hanau</v>
          </cell>
          <cell r="F747" t="str">
            <v>Condor Steinheim</v>
          </cell>
        </row>
        <row r="748">
          <cell r="B748">
            <v>15097</v>
          </cell>
          <cell r="C748" t="str">
            <v>Norbert,Schlappa</v>
          </cell>
          <cell r="D748">
            <v>264711</v>
          </cell>
          <cell r="E748" t="str">
            <v>VDK Hanau</v>
          </cell>
          <cell r="F748" t="str">
            <v>Condor Steinheim</v>
          </cell>
        </row>
        <row r="749">
          <cell r="B749">
            <v>8751</v>
          </cell>
          <cell r="C749" t="str">
            <v>Melanie,Schmidt</v>
          </cell>
          <cell r="D749">
            <v>949</v>
          </cell>
          <cell r="E749" t="str">
            <v>VDK Hanau</v>
          </cell>
          <cell r="F749" t="str">
            <v>Condor Steinheim</v>
          </cell>
        </row>
        <row r="750">
          <cell r="B750">
            <v>15123</v>
          </cell>
          <cell r="C750" t="str">
            <v>Thomas,Schmidt</v>
          </cell>
          <cell r="E750" t="str">
            <v>VDK Hanau</v>
          </cell>
          <cell r="F750" t="str">
            <v>Condor Steinheim</v>
          </cell>
        </row>
        <row r="751">
          <cell r="B751">
            <v>15433</v>
          </cell>
          <cell r="C751" t="str">
            <v>Andreas,Schottling</v>
          </cell>
          <cell r="D751">
            <v>907072</v>
          </cell>
          <cell r="E751" t="str">
            <v>VDK Hanau</v>
          </cell>
          <cell r="F751" t="str">
            <v>Condor Steinheim</v>
          </cell>
        </row>
        <row r="752">
          <cell r="B752">
            <v>15203</v>
          </cell>
          <cell r="C752" t="str">
            <v>Walter,Sommer</v>
          </cell>
          <cell r="D752">
            <v>254580</v>
          </cell>
          <cell r="E752" t="str">
            <v>VDK Hanau</v>
          </cell>
          <cell r="F752" t="str">
            <v>Condor Steinheim</v>
          </cell>
        </row>
        <row r="753">
          <cell r="B753">
            <v>15328</v>
          </cell>
          <cell r="C753" t="str">
            <v>Beatriz,Vornwald</v>
          </cell>
          <cell r="D753">
            <v>888889</v>
          </cell>
          <cell r="E753" t="str">
            <v>VDK Hanau</v>
          </cell>
          <cell r="F753" t="str">
            <v>Condor Steinheim</v>
          </cell>
        </row>
        <row r="754">
          <cell r="B754">
            <v>15641</v>
          </cell>
          <cell r="C754" t="str">
            <v>Knut,Vornwald</v>
          </cell>
          <cell r="D754">
            <v>950</v>
          </cell>
          <cell r="E754" t="str">
            <v>VDK Hanau</v>
          </cell>
          <cell r="F754" t="str">
            <v>Condor Steinheim</v>
          </cell>
        </row>
        <row r="755">
          <cell r="B755">
            <v>15754</v>
          </cell>
          <cell r="C755" t="str">
            <v>Chantal,Vornwald</v>
          </cell>
          <cell r="D755">
            <v>40056</v>
          </cell>
          <cell r="E755" t="str">
            <v>VDK Hanau</v>
          </cell>
          <cell r="F755" t="str">
            <v>Condor Steinheim</v>
          </cell>
        </row>
        <row r="756">
          <cell r="B756">
            <v>15418</v>
          </cell>
          <cell r="C756" t="str">
            <v>Mirko,Ziebach</v>
          </cell>
          <cell r="D756">
            <v>52074</v>
          </cell>
          <cell r="E756" t="str">
            <v>VDK Hanau</v>
          </cell>
          <cell r="F756" t="str">
            <v>Condor Steinheim</v>
          </cell>
        </row>
        <row r="757">
          <cell r="B757">
            <v>8012</v>
          </cell>
          <cell r="C757" t="str">
            <v>Markus,Albert</v>
          </cell>
          <cell r="D757">
            <v>51134</v>
          </cell>
          <cell r="E757" t="str">
            <v>VDK Hanau</v>
          </cell>
          <cell r="F757" t="str">
            <v>TSV 1860 Hanau</v>
          </cell>
        </row>
        <row r="758">
          <cell r="B758">
            <v>8043</v>
          </cell>
          <cell r="C758" t="str">
            <v>Jonas,Bartaska</v>
          </cell>
          <cell r="D758">
            <v>833603</v>
          </cell>
          <cell r="E758" t="str">
            <v>VDK Hanau</v>
          </cell>
          <cell r="F758" t="str">
            <v>TSV 1860 Hanau</v>
          </cell>
        </row>
        <row r="759">
          <cell r="B759">
            <v>8092</v>
          </cell>
          <cell r="C759" t="str">
            <v>Renate,Betz</v>
          </cell>
          <cell r="D759">
            <v>853919</v>
          </cell>
          <cell r="E759" t="str">
            <v>VDK Hanau</v>
          </cell>
          <cell r="F759" t="str">
            <v>TSV 1860 Hanau</v>
          </cell>
        </row>
        <row r="760">
          <cell r="B760">
            <v>8119</v>
          </cell>
          <cell r="C760" t="str">
            <v>Karin,Bodis</v>
          </cell>
          <cell r="D760">
            <v>368383</v>
          </cell>
          <cell r="E760" t="str">
            <v>VDK Hanau</v>
          </cell>
          <cell r="F760" t="str">
            <v>TSV 1860 Hanau</v>
          </cell>
        </row>
        <row r="761">
          <cell r="B761">
            <v>8482</v>
          </cell>
          <cell r="C761" t="str">
            <v>Ivonne,Heilmann</v>
          </cell>
          <cell r="D761">
            <v>759905</v>
          </cell>
          <cell r="E761" t="str">
            <v>VDK Hanau</v>
          </cell>
          <cell r="F761" t="str">
            <v>TSV 1860 Hanau</v>
          </cell>
        </row>
        <row r="762">
          <cell r="B762">
            <v>8480</v>
          </cell>
          <cell r="C762" t="str">
            <v>Harry,Heilmann</v>
          </cell>
          <cell r="D762">
            <v>644413</v>
          </cell>
          <cell r="E762" t="str">
            <v>VDK Hanau</v>
          </cell>
          <cell r="F762" t="str">
            <v>TSV 1860 Hanau</v>
          </cell>
        </row>
        <row r="763">
          <cell r="B763">
            <v>8481</v>
          </cell>
          <cell r="C763" t="str">
            <v>Inge,Heilmann</v>
          </cell>
          <cell r="D763">
            <v>720017</v>
          </cell>
          <cell r="E763" t="str">
            <v>VDK Hanau</v>
          </cell>
          <cell r="F763" t="str">
            <v>TSV 1860 Hanau</v>
          </cell>
        </row>
        <row r="764">
          <cell r="B764">
            <v>15895</v>
          </cell>
          <cell r="C764" t="str">
            <v>Claudia,Herbert</v>
          </cell>
          <cell r="D764">
            <v>66959</v>
          </cell>
          <cell r="E764" t="str">
            <v>VDK Hanau</v>
          </cell>
          <cell r="F764" t="str">
            <v>TSV 1860 Hanau</v>
          </cell>
        </row>
        <row r="765">
          <cell r="B765">
            <v>15861</v>
          </cell>
          <cell r="C765" t="str">
            <v>Peter,Herbert</v>
          </cell>
          <cell r="D765">
            <v>51956</v>
          </cell>
          <cell r="E765" t="str">
            <v>VDK Hanau</v>
          </cell>
          <cell r="F765" t="str">
            <v>TSV 1860 Hanau</v>
          </cell>
        </row>
        <row r="766">
          <cell r="B766">
            <v>8606</v>
          </cell>
          <cell r="C766" t="str">
            <v>Matthias,Jokisch</v>
          </cell>
          <cell r="D766">
            <v>27047</v>
          </cell>
          <cell r="E766" t="str">
            <v>VDK Hanau</v>
          </cell>
          <cell r="F766" t="str">
            <v>TSV 1860 Hanau</v>
          </cell>
        </row>
        <row r="767">
          <cell r="B767">
            <v>8662</v>
          </cell>
          <cell r="C767" t="str">
            <v>Reinhard,Klier</v>
          </cell>
          <cell r="D767">
            <v>252931</v>
          </cell>
          <cell r="E767" t="str">
            <v>VDK Hanau</v>
          </cell>
          <cell r="F767" t="str">
            <v>TSV 1860 Hanau</v>
          </cell>
        </row>
        <row r="768">
          <cell r="B768">
            <v>8697</v>
          </cell>
          <cell r="C768" t="str">
            <v>Monika,Kraus</v>
          </cell>
          <cell r="D768">
            <v>264054</v>
          </cell>
          <cell r="E768" t="str">
            <v>VDK Hanau</v>
          </cell>
          <cell r="F768" t="str">
            <v>TSV 1860 Hanau</v>
          </cell>
        </row>
        <row r="769">
          <cell r="B769">
            <v>15463</v>
          </cell>
          <cell r="C769" t="str">
            <v>Karsten,Kretschmer</v>
          </cell>
          <cell r="D769">
            <v>902944</v>
          </cell>
          <cell r="E769" t="str">
            <v>VDK Hanau</v>
          </cell>
          <cell r="F769" t="str">
            <v>TSV 1860 Hanau</v>
          </cell>
        </row>
        <row r="770">
          <cell r="B770">
            <v>15461</v>
          </cell>
          <cell r="C770" t="str">
            <v>Petra,Krüger</v>
          </cell>
          <cell r="D770">
            <v>902946</v>
          </cell>
          <cell r="E770" t="str">
            <v>VDK Hanau</v>
          </cell>
          <cell r="F770" t="str">
            <v>TSV 1860 Hanau</v>
          </cell>
        </row>
        <row r="771">
          <cell r="B771">
            <v>15462</v>
          </cell>
          <cell r="C771" t="str">
            <v>Michael,Krüger</v>
          </cell>
          <cell r="D771">
            <v>902947</v>
          </cell>
          <cell r="E771" t="str">
            <v>VDK Hanau</v>
          </cell>
          <cell r="F771" t="str">
            <v>TSV 1860 Hanau</v>
          </cell>
        </row>
        <row r="772">
          <cell r="B772">
            <v>8810</v>
          </cell>
          <cell r="C772" t="str">
            <v>Gabriele,Kuchenbrod</v>
          </cell>
          <cell r="D772">
            <v>27298</v>
          </cell>
          <cell r="E772" t="str">
            <v>VDK Hanau</v>
          </cell>
          <cell r="F772" t="str">
            <v>TSV 1860 Hanau</v>
          </cell>
        </row>
        <row r="773">
          <cell r="B773">
            <v>8808</v>
          </cell>
          <cell r="C773" t="str">
            <v>Frank,Kuchenbrod</v>
          </cell>
          <cell r="D773">
            <v>27300</v>
          </cell>
          <cell r="E773" t="str">
            <v>VDK Hanau</v>
          </cell>
          <cell r="F773" t="str">
            <v>TSV 1860 Hanau</v>
          </cell>
        </row>
        <row r="774">
          <cell r="B774">
            <v>8836</v>
          </cell>
          <cell r="C774" t="str">
            <v>Manfred,Morbe</v>
          </cell>
          <cell r="D774">
            <v>735108</v>
          </cell>
          <cell r="E774" t="str">
            <v>VDK Hanau</v>
          </cell>
          <cell r="F774" t="str">
            <v>TSV 1860 Hanau</v>
          </cell>
        </row>
        <row r="775">
          <cell r="B775">
            <v>8838</v>
          </cell>
          <cell r="C775" t="str">
            <v>Sieglinde,Morbe</v>
          </cell>
          <cell r="D775">
            <v>735107</v>
          </cell>
          <cell r="E775" t="str">
            <v>VDK Hanau</v>
          </cell>
          <cell r="F775" t="str">
            <v>TSV 1860 Hanau</v>
          </cell>
        </row>
        <row r="776">
          <cell r="B776">
            <v>8889</v>
          </cell>
          <cell r="C776" t="str">
            <v>Michael,Nickusch</v>
          </cell>
          <cell r="D776">
            <v>734875</v>
          </cell>
          <cell r="E776" t="str">
            <v>VDK Hanau</v>
          </cell>
          <cell r="F776" t="str">
            <v>TSV 1860 Hanau</v>
          </cell>
        </row>
        <row r="777">
          <cell r="B777">
            <v>8986</v>
          </cell>
          <cell r="C777" t="str">
            <v>Alexander,Rauthe</v>
          </cell>
          <cell r="D777">
            <v>51902</v>
          </cell>
          <cell r="E777" t="str">
            <v>VDK Hanau</v>
          </cell>
          <cell r="F777" t="str">
            <v>TSV 1860 Hanau</v>
          </cell>
        </row>
        <row r="778">
          <cell r="B778">
            <v>15464</v>
          </cell>
          <cell r="C778" t="str">
            <v>Olaf,Reul</v>
          </cell>
          <cell r="D778">
            <v>902945</v>
          </cell>
          <cell r="E778" t="str">
            <v>VDK Hanau</v>
          </cell>
          <cell r="F778" t="str">
            <v>TSV 1860 Hanau</v>
          </cell>
        </row>
        <row r="779">
          <cell r="B779">
            <v>15051</v>
          </cell>
          <cell r="C779" t="str">
            <v>Christine,Sabo</v>
          </cell>
          <cell r="D779">
            <v>39259</v>
          </cell>
          <cell r="E779" t="str">
            <v>VDK Hanau</v>
          </cell>
          <cell r="F779" t="str">
            <v>TSV 1860 Hanau</v>
          </cell>
        </row>
        <row r="780">
          <cell r="B780">
            <v>15841</v>
          </cell>
          <cell r="C780" t="str">
            <v>Michael,Schott</v>
          </cell>
          <cell r="D780">
            <v>51901</v>
          </cell>
          <cell r="E780" t="str">
            <v>VDK Hanau</v>
          </cell>
          <cell r="F780" t="str">
            <v>TSV 1860 Hanau</v>
          </cell>
        </row>
        <row r="781">
          <cell r="B781">
            <v>15187</v>
          </cell>
          <cell r="C781" t="str">
            <v>Gerhard,Senkbeil</v>
          </cell>
          <cell r="D781">
            <v>252928</v>
          </cell>
          <cell r="E781" t="str">
            <v>VDK Hanau</v>
          </cell>
          <cell r="F781" t="str">
            <v>TSV 1860 Hanau</v>
          </cell>
        </row>
        <row r="782">
          <cell r="B782">
            <v>15842</v>
          </cell>
          <cell r="C782" t="str">
            <v>Timm,Stephan</v>
          </cell>
          <cell r="D782">
            <v>51900</v>
          </cell>
          <cell r="E782" t="str">
            <v>VDK Hanau</v>
          </cell>
          <cell r="F782" t="str">
            <v>TSV 1860 Hanau</v>
          </cell>
        </row>
        <row r="783">
          <cell r="B783">
            <v>15238</v>
          </cell>
          <cell r="C783" t="str">
            <v>Peter,Stephan</v>
          </cell>
          <cell r="D783">
            <v>818497</v>
          </cell>
          <cell r="E783" t="str">
            <v>VDK Hanau</v>
          </cell>
          <cell r="F783" t="str">
            <v>TSV 1860 Hanau</v>
          </cell>
        </row>
        <row r="784">
          <cell r="B784">
            <v>15669</v>
          </cell>
          <cell r="C784" t="str">
            <v>Jörg,Theis-Franke</v>
          </cell>
          <cell r="D784">
            <v>27367</v>
          </cell>
          <cell r="E784" t="str">
            <v>VDK Hanau</v>
          </cell>
          <cell r="F784" t="str">
            <v>TSV 1860 Hanau</v>
          </cell>
        </row>
        <row r="785">
          <cell r="B785">
            <v>15362</v>
          </cell>
          <cell r="C785" t="str">
            <v>Manuela,Wendler</v>
          </cell>
          <cell r="D785">
            <v>833602</v>
          </cell>
          <cell r="E785" t="str">
            <v>VDK Hanau</v>
          </cell>
          <cell r="F785" t="str">
            <v>TSV 1860 Hanau</v>
          </cell>
        </row>
        <row r="786">
          <cell r="B786">
            <v>15363</v>
          </cell>
          <cell r="C786" t="str">
            <v>Stefan,Wendler</v>
          </cell>
          <cell r="D786">
            <v>818934</v>
          </cell>
          <cell r="E786" t="str">
            <v>VDK Hanau</v>
          </cell>
          <cell r="F786" t="str">
            <v>TSV 1860 Hanau</v>
          </cell>
        </row>
        <row r="787">
          <cell r="B787">
            <v>15365</v>
          </cell>
          <cell r="C787" t="str">
            <v>Uwe,Wenzel</v>
          </cell>
          <cell r="D787">
            <v>719708</v>
          </cell>
          <cell r="E787" t="str">
            <v>VDK Hanau</v>
          </cell>
          <cell r="F787" t="str">
            <v>TSV 1860 Hanau</v>
          </cell>
        </row>
        <row r="788">
          <cell r="B788">
            <v>15923</v>
          </cell>
          <cell r="C788" t="str">
            <v>Sandro,Schäfer</v>
          </cell>
          <cell r="E788" t="str">
            <v>KBV-Kelsterbach</v>
          </cell>
          <cell r="F788" t="str">
            <v>KBC Kelsterbach</v>
          </cell>
        </row>
        <row r="789">
          <cell r="B789">
            <v>8806</v>
          </cell>
          <cell r="C789" t="str">
            <v>Helmut,Meyer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C68"/>
  <sheetViews>
    <sheetView zoomScalePageLayoutView="0" workbookViewId="0" topLeftCell="A2">
      <selection activeCell="C5" sqref="C5"/>
    </sheetView>
  </sheetViews>
  <sheetFormatPr defaultColWidth="11.421875" defaultRowHeight="15"/>
  <cols>
    <col min="1" max="1" width="5.28125" style="62" customWidth="1"/>
    <col min="2" max="2" width="22.28125" style="83" bestFit="1" customWidth="1"/>
    <col min="3" max="3" width="3.421875" style="62" bestFit="1" customWidth="1"/>
    <col min="4" max="4" width="8.7109375" style="62" customWidth="1"/>
    <col min="5" max="5" width="7.28125" style="83" bestFit="1" customWidth="1"/>
    <col min="6" max="6" width="5.7109375" style="83" bestFit="1" customWidth="1"/>
    <col min="7" max="7" width="8.7109375" style="97" customWidth="1"/>
    <col min="8" max="8" width="9.57421875" style="3" bestFit="1" customWidth="1"/>
    <col min="9" max="9" width="5.7109375" style="105" customWidth="1"/>
    <col min="10" max="25" width="5.7109375" style="83" customWidth="1"/>
    <col min="26" max="26" width="14.421875" style="84" customWidth="1"/>
    <col min="27" max="27" width="8.00390625" style="83" customWidth="1"/>
    <col min="28" max="28" width="12.00390625" style="83" bestFit="1" customWidth="1"/>
    <col min="29" max="29" width="22.140625" style="62" bestFit="1" customWidth="1"/>
    <col min="30" max="30" width="3.00390625" style="62" bestFit="1" customWidth="1"/>
    <col min="31" max="31" width="6.00390625" style="62" bestFit="1" customWidth="1"/>
    <col min="32" max="33" width="3.00390625" style="62" bestFit="1" customWidth="1"/>
    <col min="34" max="34" width="2.00390625" style="62" bestFit="1" customWidth="1"/>
    <col min="35" max="35" width="16.57421875" style="62" customWidth="1"/>
    <col min="36" max="36" width="20.7109375" style="62" bestFit="1" customWidth="1"/>
    <col min="37" max="16384" width="11.421875" style="62" customWidth="1"/>
  </cols>
  <sheetData>
    <row r="1" spans="1:28" ht="15.75">
      <c r="A1" s="72" t="s">
        <v>83</v>
      </c>
      <c r="B1" s="73"/>
      <c r="C1" s="74"/>
      <c r="D1" s="75" t="s">
        <v>0</v>
      </c>
      <c r="E1" s="75"/>
      <c r="F1" s="76"/>
      <c r="G1" s="77" t="s">
        <v>1</v>
      </c>
      <c r="H1" s="78"/>
      <c r="I1" s="79"/>
      <c r="J1" s="77"/>
      <c r="K1" s="80"/>
      <c r="L1" s="81">
        <v>40930</v>
      </c>
      <c r="M1" s="81"/>
      <c r="N1" s="81"/>
      <c r="O1" s="81"/>
      <c r="P1" s="82"/>
      <c r="Q1" s="82"/>
      <c r="R1" s="82"/>
      <c r="AA1" s="62"/>
      <c r="AB1" s="62"/>
    </row>
    <row r="2" spans="1:28" ht="12.75">
      <c r="A2" s="83"/>
      <c r="B2" s="62"/>
      <c r="D2" s="83"/>
      <c r="G2" s="83"/>
      <c r="H2" s="83"/>
      <c r="I2" s="85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86"/>
      <c r="AA2" s="62"/>
      <c r="AB2" s="62"/>
    </row>
    <row r="3" spans="1:28" ht="12.75">
      <c r="A3" s="83" t="s">
        <v>118</v>
      </c>
      <c r="B3" s="62" t="s">
        <v>84</v>
      </c>
      <c r="C3" s="87" t="s">
        <v>6</v>
      </c>
      <c r="D3" s="88" t="s">
        <v>85</v>
      </c>
      <c r="E3" s="87" t="s">
        <v>76</v>
      </c>
      <c r="F3" s="87" t="s">
        <v>86</v>
      </c>
      <c r="G3" s="87" t="s">
        <v>87</v>
      </c>
      <c r="H3" s="62" t="s">
        <v>88</v>
      </c>
      <c r="I3" s="89" t="s">
        <v>89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86"/>
      <c r="AA3" s="62"/>
      <c r="AB3" s="62"/>
    </row>
    <row r="4" spans="1:28" ht="12.75">
      <c r="A4" s="90">
        <f>ROW()-3</f>
        <v>1</v>
      </c>
      <c r="B4" s="91" t="s">
        <v>90</v>
      </c>
      <c r="C4" s="92">
        <v>42</v>
      </c>
      <c r="D4" s="92">
        <v>31865</v>
      </c>
      <c r="E4" s="92">
        <v>59</v>
      </c>
      <c r="F4" s="92">
        <v>38</v>
      </c>
      <c r="G4" s="92">
        <v>97</v>
      </c>
      <c r="H4" s="93">
        <v>189.67261904761904</v>
      </c>
      <c r="I4" s="94">
        <v>9731865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X4" s="62"/>
      <c r="Y4" s="62"/>
      <c r="Z4" s="62"/>
      <c r="AA4" s="62"/>
      <c r="AB4" s="62"/>
    </row>
    <row r="5" spans="1:28" ht="12.75">
      <c r="A5" s="90">
        <f>ROW()-3</f>
        <v>2</v>
      </c>
      <c r="B5" s="91" t="s">
        <v>91</v>
      </c>
      <c r="C5" s="92">
        <v>42</v>
      </c>
      <c r="D5" s="92">
        <v>31407</v>
      </c>
      <c r="E5" s="92">
        <v>46</v>
      </c>
      <c r="F5" s="92">
        <v>33</v>
      </c>
      <c r="G5" s="92">
        <v>79</v>
      </c>
      <c r="H5" s="93">
        <v>186.94642857142858</v>
      </c>
      <c r="I5" s="94">
        <v>7931407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X5" s="62"/>
      <c r="Y5" s="62"/>
      <c r="Z5" s="62"/>
      <c r="AA5" s="62"/>
      <c r="AB5" s="62"/>
    </row>
    <row r="6" spans="1:28" ht="12.75">
      <c r="A6" s="90">
        <f>ROW()-3</f>
        <v>3</v>
      </c>
      <c r="B6" s="91" t="s">
        <v>92</v>
      </c>
      <c r="C6" s="92">
        <v>42</v>
      </c>
      <c r="D6" s="92">
        <v>31090</v>
      </c>
      <c r="E6" s="92">
        <v>49</v>
      </c>
      <c r="F6" s="92">
        <v>30</v>
      </c>
      <c r="G6" s="92">
        <v>79</v>
      </c>
      <c r="H6" s="93">
        <v>185.0595238095238</v>
      </c>
      <c r="I6" s="94">
        <v>7931090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X6" s="62"/>
      <c r="Y6" s="62"/>
      <c r="Z6" s="62"/>
      <c r="AA6" s="62"/>
      <c r="AB6" s="62"/>
    </row>
    <row r="7" spans="1:28" ht="12.75">
      <c r="A7" s="90">
        <f>ROW()-3</f>
        <v>4</v>
      </c>
      <c r="B7" s="91" t="s">
        <v>93</v>
      </c>
      <c r="C7" s="92">
        <v>42</v>
      </c>
      <c r="D7" s="92">
        <v>30995</v>
      </c>
      <c r="E7" s="92">
        <v>46</v>
      </c>
      <c r="F7" s="92">
        <v>24</v>
      </c>
      <c r="G7" s="92">
        <v>70</v>
      </c>
      <c r="H7" s="93">
        <v>184.49404761904762</v>
      </c>
      <c r="I7" s="94">
        <v>7030995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X7" s="62"/>
      <c r="Y7" s="62"/>
      <c r="Z7" s="62"/>
      <c r="AA7" s="62"/>
      <c r="AB7" s="62"/>
    </row>
    <row r="8" spans="1:28" ht="12.75">
      <c r="A8" s="90">
        <f>ROW()-3</f>
        <v>5</v>
      </c>
      <c r="B8" s="91" t="s">
        <v>94</v>
      </c>
      <c r="C8" s="92">
        <v>42</v>
      </c>
      <c r="D8" s="92">
        <v>30815</v>
      </c>
      <c r="E8" s="92">
        <v>43</v>
      </c>
      <c r="F8" s="92">
        <v>24</v>
      </c>
      <c r="G8" s="92">
        <v>67</v>
      </c>
      <c r="H8" s="93">
        <v>183.42261904761904</v>
      </c>
      <c r="I8" s="94">
        <v>6730815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X8" s="62"/>
      <c r="Y8" s="62"/>
      <c r="Z8" s="62"/>
      <c r="AA8" s="62"/>
      <c r="AB8" s="62"/>
    </row>
    <row r="9" spans="1:28" ht="12.75">
      <c r="A9" s="90">
        <f>ROW()-3</f>
        <v>6</v>
      </c>
      <c r="B9" s="91" t="s">
        <v>95</v>
      </c>
      <c r="C9" s="92">
        <v>42</v>
      </c>
      <c r="D9" s="92">
        <v>30833</v>
      </c>
      <c r="E9" s="92">
        <v>34</v>
      </c>
      <c r="F9" s="92">
        <v>29</v>
      </c>
      <c r="G9" s="92">
        <v>63</v>
      </c>
      <c r="H9" s="93">
        <v>183.5297619047619</v>
      </c>
      <c r="I9" s="94">
        <v>6330833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X9" s="62"/>
      <c r="Y9" s="62"/>
      <c r="Z9" s="62"/>
      <c r="AA9" s="62"/>
      <c r="AB9" s="62"/>
    </row>
    <row r="10" spans="1:28" ht="12.75">
      <c r="A10" s="90">
        <f>ROW()-3</f>
        <v>7</v>
      </c>
      <c r="B10" s="91" t="s">
        <v>96</v>
      </c>
      <c r="C10" s="92">
        <v>42</v>
      </c>
      <c r="D10" s="92">
        <v>30530</v>
      </c>
      <c r="E10" s="92">
        <v>30</v>
      </c>
      <c r="F10" s="92">
        <v>21</v>
      </c>
      <c r="G10" s="92">
        <v>51</v>
      </c>
      <c r="H10" s="93">
        <v>181.72619047619048</v>
      </c>
      <c r="I10" s="94">
        <v>5130530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X10" s="62"/>
      <c r="Y10" s="62"/>
      <c r="Z10" s="62"/>
      <c r="AA10" s="62"/>
      <c r="AB10" s="62"/>
    </row>
    <row r="11" spans="1:28" ht="12.75">
      <c r="A11" s="90">
        <f>ROW()-3</f>
        <v>8</v>
      </c>
      <c r="B11" s="91" t="s">
        <v>97</v>
      </c>
      <c r="C11" s="92">
        <v>42</v>
      </c>
      <c r="D11" s="92">
        <v>29952</v>
      </c>
      <c r="E11" s="92">
        <v>29</v>
      </c>
      <c r="F11" s="92">
        <v>17</v>
      </c>
      <c r="G11" s="92">
        <v>46</v>
      </c>
      <c r="H11" s="93">
        <v>178.28571428571428</v>
      </c>
      <c r="I11" s="94">
        <v>4629952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X11" s="62"/>
      <c r="Y11" s="62"/>
      <c r="Z11" s="62"/>
      <c r="AA11" s="62"/>
      <c r="AB11" s="62"/>
    </row>
    <row r="12" spans="1:28" ht="12.75">
      <c r="A12" s="90">
        <f>ROW()-3</f>
        <v>9</v>
      </c>
      <c r="B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X12" s="62"/>
      <c r="Y12" s="62"/>
      <c r="Z12" s="62"/>
      <c r="AA12" s="62"/>
      <c r="AB12" s="62"/>
    </row>
    <row r="13" spans="1:28" ht="12.75">
      <c r="A13" s="90">
        <f>ROW()-3</f>
        <v>10</v>
      </c>
      <c r="B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86"/>
      <c r="AA13" s="62"/>
      <c r="AB13" s="62"/>
    </row>
    <row r="14" spans="2:28" ht="15">
      <c r="B14" s="88"/>
      <c r="D14" s="83"/>
      <c r="E14" s="62"/>
      <c r="F14" s="62"/>
      <c r="G14" s="62"/>
      <c r="H14" s="95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86"/>
      <c r="AA14" s="62"/>
      <c r="AB14" s="62"/>
    </row>
    <row r="15" spans="2:28" ht="15">
      <c r="B15" s="88"/>
      <c r="D15" s="83"/>
      <c r="E15" s="62"/>
      <c r="F15" s="62"/>
      <c r="G15" s="62"/>
      <c r="H15" s="95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86"/>
      <c r="AA15" s="62"/>
      <c r="AB15" s="62"/>
    </row>
    <row r="16" spans="1:9" ht="20.25">
      <c r="A16" s="96" t="s">
        <v>98</v>
      </c>
      <c r="D16" s="83"/>
      <c r="E16" s="62"/>
      <c r="F16" s="62"/>
      <c r="H16" s="98"/>
      <c r="I16" s="83"/>
    </row>
    <row r="17" spans="2:28" ht="12.75">
      <c r="B17" s="62"/>
      <c r="D17" s="83"/>
      <c r="G17" s="83"/>
      <c r="H17" s="83"/>
      <c r="I17" s="83"/>
      <c r="Z17" s="85"/>
      <c r="AA17" s="62"/>
      <c r="AB17" s="62"/>
    </row>
    <row r="18" spans="1:27" s="99" customFormat="1" ht="46.5">
      <c r="A18" s="100" t="s">
        <v>118</v>
      </c>
      <c r="B18" s="100" t="s">
        <v>84</v>
      </c>
      <c r="C18" s="106" t="s">
        <v>6</v>
      </c>
      <c r="D18" s="106" t="s">
        <v>85</v>
      </c>
      <c r="E18" s="106" t="s">
        <v>76</v>
      </c>
      <c r="F18" s="106" t="s">
        <v>99</v>
      </c>
      <c r="G18" s="106" t="s">
        <v>87</v>
      </c>
      <c r="H18" s="100" t="s">
        <v>100</v>
      </c>
      <c r="I18" s="100" t="s">
        <v>101</v>
      </c>
      <c r="J18" s="100" t="s">
        <v>102</v>
      </c>
      <c r="K18" s="100" t="s">
        <v>103</v>
      </c>
      <c r="L18" s="100" t="s">
        <v>104</v>
      </c>
      <c r="M18" s="100" t="s">
        <v>105</v>
      </c>
      <c r="N18" s="100" t="s">
        <v>106</v>
      </c>
      <c r="O18" s="100" t="s">
        <v>107</v>
      </c>
      <c r="P18" s="100" t="s">
        <v>108</v>
      </c>
      <c r="Q18" s="100" t="s">
        <v>109</v>
      </c>
      <c r="R18" s="100" t="s">
        <v>110</v>
      </c>
      <c r="S18" s="100" t="s">
        <v>111</v>
      </c>
      <c r="T18" s="100" t="s">
        <v>112</v>
      </c>
      <c r="U18" s="100" t="s">
        <v>113</v>
      </c>
      <c r="V18" s="100" t="s">
        <v>114</v>
      </c>
      <c r="W18" s="100" t="s">
        <v>115</v>
      </c>
      <c r="X18" s="100" t="s">
        <v>116</v>
      </c>
      <c r="Y18" s="100" t="s">
        <v>117</v>
      </c>
      <c r="Z18" s="101" t="s">
        <v>89</v>
      </c>
      <c r="AA18" s="62"/>
    </row>
    <row r="19" spans="1:28" ht="12.75">
      <c r="A19" s="83">
        <f>ROW()-18</f>
        <v>1</v>
      </c>
      <c r="B19" s="62" t="s">
        <v>90</v>
      </c>
      <c r="C19" s="92">
        <v>7</v>
      </c>
      <c r="D19" s="92">
        <v>4976</v>
      </c>
      <c r="E19" s="92">
        <v>12</v>
      </c>
      <c r="F19" s="92">
        <v>7</v>
      </c>
      <c r="G19" s="92">
        <v>19</v>
      </c>
      <c r="H19" s="93">
        <v>177.71428571428572</v>
      </c>
      <c r="I19" s="92">
        <v>789</v>
      </c>
      <c r="J19" s="92">
        <v>2</v>
      </c>
      <c r="K19" s="92">
        <v>681</v>
      </c>
      <c r="L19" s="92">
        <v>2</v>
      </c>
      <c r="M19" s="92">
        <v>732</v>
      </c>
      <c r="N19" s="92">
        <v>2</v>
      </c>
      <c r="O19" s="92">
        <v>662</v>
      </c>
      <c r="P19" s="92">
        <v>0</v>
      </c>
      <c r="Q19" s="92">
        <v>692</v>
      </c>
      <c r="R19" s="92">
        <v>2</v>
      </c>
      <c r="S19" s="92">
        <v>725</v>
      </c>
      <c r="T19" s="92">
        <v>2</v>
      </c>
      <c r="U19" s="92">
        <v>695</v>
      </c>
      <c r="V19" s="92">
        <v>2</v>
      </c>
      <c r="W19" s="92">
        <v>0</v>
      </c>
      <c r="X19" s="92">
        <v>0</v>
      </c>
      <c r="Y19" s="92">
        <v>0</v>
      </c>
      <c r="Z19" s="102">
        <v>194976</v>
      </c>
      <c r="AA19" s="62"/>
      <c r="AB19" s="62"/>
    </row>
    <row r="20" spans="1:28" ht="12.75">
      <c r="A20" s="83">
        <f>ROW()-18</f>
        <v>2</v>
      </c>
      <c r="B20" s="62" t="s">
        <v>97</v>
      </c>
      <c r="C20" s="92">
        <v>7</v>
      </c>
      <c r="D20" s="92">
        <v>5082</v>
      </c>
      <c r="E20" s="92">
        <v>8</v>
      </c>
      <c r="F20" s="92">
        <v>8</v>
      </c>
      <c r="G20" s="92">
        <v>16</v>
      </c>
      <c r="H20" s="93">
        <v>181.5</v>
      </c>
      <c r="I20" s="92">
        <v>703</v>
      </c>
      <c r="J20" s="92">
        <v>0</v>
      </c>
      <c r="K20" s="92">
        <v>675</v>
      </c>
      <c r="L20" s="92">
        <v>0</v>
      </c>
      <c r="M20" s="92">
        <v>692</v>
      </c>
      <c r="N20" s="92">
        <v>0</v>
      </c>
      <c r="O20" s="92">
        <v>809</v>
      </c>
      <c r="P20" s="92">
        <v>2</v>
      </c>
      <c r="Q20" s="92">
        <v>690</v>
      </c>
      <c r="R20" s="92">
        <v>2</v>
      </c>
      <c r="S20" s="92">
        <v>749</v>
      </c>
      <c r="T20" s="92">
        <v>2</v>
      </c>
      <c r="U20" s="92">
        <v>764</v>
      </c>
      <c r="V20" s="92">
        <v>2</v>
      </c>
      <c r="W20" s="92">
        <v>0</v>
      </c>
      <c r="X20" s="92">
        <v>0</v>
      </c>
      <c r="Y20" s="92">
        <v>0</v>
      </c>
      <c r="Z20" s="102">
        <v>165082</v>
      </c>
      <c r="AA20" s="62"/>
      <c r="AB20" s="62"/>
    </row>
    <row r="21" spans="1:28" ht="12.75">
      <c r="A21" s="83">
        <f>ROW()-18</f>
        <v>3</v>
      </c>
      <c r="B21" s="62" t="s">
        <v>94</v>
      </c>
      <c r="C21" s="92">
        <v>7</v>
      </c>
      <c r="D21" s="92">
        <v>4841</v>
      </c>
      <c r="E21" s="92">
        <v>8</v>
      </c>
      <c r="F21" s="92">
        <v>6</v>
      </c>
      <c r="G21" s="92">
        <v>14</v>
      </c>
      <c r="H21" s="93">
        <v>172.89285714285714</v>
      </c>
      <c r="I21" s="92">
        <v>770</v>
      </c>
      <c r="J21" s="92">
        <v>2</v>
      </c>
      <c r="K21" s="92">
        <v>643</v>
      </c>
      <c r="L21" s="92">
        <v>0</v>
      </c>
      <c r="M21" s="92">
        <v>731</v>
      </c>
      <c r="N21" s="92">
        <v>2</v>
      </c>
      <c r="O21" s="92">
        <v>621</v>
      </c>
      <c r="P21" s="92">
        <v>0</v>
      </c>
      <c r="Q21" s="92">
        <v>756</v>
      </c>
      <c r="R21" s="92">
        <v>2</v>
      </c>
      <c r="S21" s="92">
        <v>694</v>
      </c>
      <c r="T21" s="92">
        <v>2</v>
      </c>
      <c r="U21" s="92">
        <v>626</v>
      </c>
      <c r="V21" s="92">
        <v>0</v>
      </c>
      <c r="W21" s="92">
        <v>0</v>
      </c>
      <c r="X21" s="92">
        <v>0</v>
      </c>
      <c r="Y21" s="92">
        <v>0</v>
      </c>
      <c r="Z21" s="102">
        <v>144841</v>
      </c>
      <c r="AA21" s="62"/>
      <c r="AB21" s="62"/>
    </row>
    <row r="22" spans="1:28" ht="12.75">
      <c r="A22" s="83">
        <f>ROW()-18</f>
        <v>4</v>
      </c>
      <c r="B22" s="62" t="s">
        <v>96</v>
      </c>
      <c r="C22" s="92">
        <v>7</v>
      </c>
      <c r="D22" s="92">
        <v>4769</v>
      </c>
      <c r="E22" s="92">
        <v>6</v>
      </c>
      <c r="F22" s="92">
        <v>5</v>
      </c>
      <c r="G22" s="92">
        <v>11</v>
      </c>
      <c r="H22" s="93">
        <v>170.32142857142858</v>
      </c>
      <c r="I22" s="92">
        <v>699</v>
      </c>
      <c r="J22" s="92">
        <v>0</v>
      </c>
      <c r="K22" s="92">
        <v>689</v>
      </c>
      <c r="L22" s="92">
        <v>2</v>
      </c>
      <c r="M22" s="92">
        <v>653</v>
      </c>
      <c r="N22" s="92">
        <v>0</v>
      </c>
      <c r="O22" s="92">
        <v>750</v>
      </c>
      <c r="P22" s="92">
        <v>2</v>
      </c>
      <c r="Q22" s="92">
        <v>664</v>
      </c>
      <c r="R22" s="92">
        <v>2</v>
      </c>
      <c r="S22" s="92">
        <v>709</v>
      </c>
      <c r="T22" s="92">
        <v>0</v>
      </c>
      <c r="U22" s="92">
        <v>605</v>
      </c>
      <c r="V22" s="92">
        <v>0</v>
      </c>
      <c r="W22" s="92">
        <v>0</v>
      </c>
      <c r="X22" s="92">
        <v>0</v>
      </c>
      <c r="Y22" s="92">
        <v>0</v>
      </c>
      <c r="Z22" s="102">
        <v>114769</v>
      </c>
      <c r="AA22" s="62"/>
      <c r="AB22" s="62"/>
    </row>
    <row r="23" spans="1:28" ht="12.75">
      <c r="A23" s="83">
        <f>ROW()-18</f>
        <v>5</v>
      </c>
      <c r="B23" s="62" t="s">
        <v>91</v>
      </c>
      <c r="C23" s="92">
        <v>7</v>
      </c>
      <c r="D23" s="92">
        <v>4719</v>
      </c>
      <c r="E23" s="92">
        <v>6</v>
      </c>
      <c r="F23" s="92">
        <v>4</v>
      </c>
      <c r="G23" s="92">
        <v>10</v>
      </c>
      <c r="H23" s="93">
        <v>168.53571428571428</v>
      </c>
      <c r="I23" s="92">
        <v>687</v>
      </c>
      <c r="J23" s="92">
        <v>2</v>
      </c>
      <c r="K23" s="92">
        <v>676</v>
      </c>
      <c r="L23" s="92">
        <v>0</v>
      </c>
      <c r="M23" s="92">
        <v>652</v>
      </c>
      <c r="N23" s="92">
        <v>0</v>
      </c>
      <c r="O23" s="92">
        <v>690</v>
      </c>
      <c r="P23" s="92">
        <v>2</v>
      </c>
      <c r="Q23" s="92">
        <v>632</v>
      </c>
      <c r="R23" s="92">
        <v>0</v>
      </c>
      <c r="S23" s="92">
        <v>672</v>
      </c>
      <c r="T23" s="92">
        <v>0</v>
      </c>
      <c r="U23" s="92">
        <v>710</v>
      </c>
      <c r="V23" s="92">
        <v>2</v>
      </c>
      <c r="W23" s="92">
        <v>0</v>
      </c>
      <c r="X23" s="92">
        <v>0</v>
      </c>
      <c r="Y23" s="92">
        <v>0</v>
      </c>
      <c r="Z23" s="102">
        <v>104719</v>
      </c>
      <c r="AA23" s="62"/>
      <c r="AB23" s="62"/>
    </row>
    <row r="24" spans="1:28" ht="12.75">
      <c r="A24" s="83">
        <f>ROW()-18</f>
        <v>6</v>
      </c>
      <c r="B24" s="62" t="s">
        <v>93</v>
      </c>
      <c r="C24" s="92">
        <v>7</v>
      </c>
      <c r="D24" s="92">
        <v>4678</v>
      </c>
      <c r="E24" s="92">
        <v>8</v>
      </c>
      <c r="F24" s="92">
        <v>2</v>
      </c>
      <c r="G24" s="92">
        <v>10</v>
      </c>
      <c r="H24" s="93">
        <v>167.07142857142858</v>
      </c>
      <c r="I24" s="92">
        <v>739</v>
      </c>
      <c r="J24" s="92">
        <v>2</v>
      </c>
      <c r="K24" s="92">
        <v>596</v>
      </c>
      <c r="L24" s="92">
        <v>0</v>
      </c>
      <c r="M24" s="92">
        <v>697</v>
      </c>
      <c r="N24" s="92">
        <v>2</v>
      </c>
      <c r="O24" s="92">
        <v>640</v>
      </c>
      <c r="P24" s="92">
        <v>0</v>
      </c>
      <c r="Q24" s="92">
        <v>622</v>
      </c>
      <c r="R24" s="92">
        <v>0</v>
      </c>
      <c r="S24" s="92">
        <v>666</v>
      </c>
      <c r="T24" s="92">
        <v>2</v>
      </c>
      <c r="U24" s="92">
        <v>718</v>
      </c>
      <c r="V24" s="92">
        <v>2</v>
      </c>
      <c r="W24" s="92">
        <v>0</v>
      </c>
      <c r="X24" s="92">
        <v>0</v>
      </c>
      <c r="Y24" s="92">
        <v>0</v>
      </c>
      <c r="Z24" s="102">
        <v>104678</v>
      </c>
      <c r="AA24" s="62"/>
      <c r="AB24" s="62"/>
    </row>
    <row r="25" spans="1:28" ht="12.75">
      <c r="A25" s="83">
        <f>ROW()-18</f>
        <v>7</v>
      </c>
      <c r="B25" s="62" t="s">
        <v>92</v>
      </c>
      <c r="C25" s="92">
        <v>7</v>
      </c>
      <c r="D25" s="92">
        <v>4694</v>
      </c>
      <c r="E25" s="92">
        <v>6</v>
      </c>
      <c r="F25" s="92">
        <v>3</v>
      </c>
      <c r="G25" s="92">
        <v>9</v>
      </c>
      <c r="H25" s="93">
        <v>167.64285714285714</v>
      </c>
      <c r="I25" s="92">
        <v>600</v>
      </c>
      <c r="J25" s="92">
        <v>0</v>
      </c>
      <c r="K25" s="92">
        <v>742</v>
      </c>
      <c r="L25" s="92">
        <v>2</v>
      </c>
      <c r="M25" s="92">
        <v>676</v>
      </c>
      <c r="N25" s="92">
        <v>2</v>
      </c>
      <c r="O25" s="92">
        <v>762</v>
      </c>
      <c r="P25" s="92">
        <v>2</v>
      </c>
      <c r="Q25" s="92">
        <v>639</v>
      </c>
      <c r="R25" s="92">
        <v>0</v>
      </c>
      <c r="S25" s="92">
        <v>620</v>
      </c>
      <c r="T25" s="92">
        <v>0</v>
      </c>
      <c r="U25" s="92">
        <v>655</v>
      </c>
      <c r="V25" s="92">
        <v>0</v>
      </c>
      <c r="W25" s="92">
        <v>0</v>
      </c>
      <c r="X25" s="92">
        <v>0</v>
      </c>
      <c r="Y25" s="92">
        <v>0</v>
      </c>
      <c r="Z25" s="102">
        <v>94694</v>
      </c>
      <c r="AA25" s="62"/>
      <c r="AB25" s="62"/>
    </row>
    <row r="26" spans="1:28" ht="12.75">
      <c r="A26" s="83">
        <f>ROW()-18</f>
        <v>8</v>
      </c>
      <c r="B26" s="62" t="s">
        <v>95</v>
      </c>
      <c r="C26" s="92">
        <v>7</v>
      </c>
      <c r="D26" s="92">
        <v>4305</v>
      </c>
      <c r="E26" s="92">
        <v>2</v>
      </c>
      <c r="F26" s="92">
        <v>1</v>
      </c>
      <c r="G26" s="92">
        <v>3</v>
      </c>
      <c r="H26" s="93">
        <v>153.75</v>
      </c>
      <c r="I26" s="92">
        <v>673</v>
      </c>
      <c r="J26" s="92">
        <v>0</v>
      </c>
      <c r="K26" s="92">
        <v>663</v>
      </c>
      <c r="L26" s="92">
        <v>2</v>
      </c>
      <c r="M26" s="92">
        <v>608</v>
      </c>
      <c r="N26" s="92">
        <v>0</v>
      </c>
      <c r="O26" s="92">
        <v>576</v>
      </c>
      <c r="P26" s="92">
        <v>0</v>
      </c>
      <c r="Q26" s="92">
        <v>612</v>
      </c>
      <c r="R26" s="92">
        <v>0</v>
      </c>
      <c r="S26" s="92">
        <v>568</v>
      </c>
      <c r="T26" s="92">
        <v>0</v>
      </c>
      <c r="U26" s="92">
        <v>605</v>
      </c>
      <c r="V26" s="92">
        <v>0</v>
      </c>
      <c r="W26" s="92">
        <v>0</v>
      </c>
      <c r="X26" s="92">
        <v>0</v>
      </c>
      <c r="Y26" s="92">
        <v>0</v>
      </c>
      <c r="Z26" s="102">
        <v>34305</v>
      </c>
      <c r="AA26" s="62"/>
      <c r="AB26" s="62"/>
    </row>
    <row r="27" spans="1:28" ht="12.75">
      <c r="A27" s="83">
        <f>ROW()-18</f>
        <v>9</v>
      </c>
      <c r="B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8" ht="12.75">
      <c r="A28" s="83">
        <f>ROW()-18</f>
        <v>10</v>
      </c>
      <c r="B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2:29" ht="12.75">
      <c r="B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86"/>
      <c r="AA29" s="62"/>
      <c r="AB29" s="62"/>
      <c r="AC29" s="83"/>
    </row>
    <row r="30" spans="2:29" ht="12.75">
      <c r="B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86"/>
      <c r="AA30" s="62"/>
      <c r="AB30" s="62"/>
      <c r="AC30" s="83"/>
    </row>
    <row r="31" spans="2:29" ht="12.75">
      <c r="B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86"/>
      <c r="AA31" s="62"/>
      <c r="AB31" s="62"/>
      <c r="AC31" s="83"/>
    </row>
    <row r="32" spans="2:29" ht="12.75">
      <c r="B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86"/>
      <c r="AA32" s="62"/>
      <c r="AB32" s="62"/>
      <c r="AC32" s="83"/>
    </row>
    <row r="33" spans="2:29" ht="12.75">
      <c r="B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86"/>
      <c r="AA33" s="62"/>
      <c r="AB33" s="62"/>
      <c r="AC33" s="83"/>
    </row>
    <row r="34" spans="2:29" ht="12.75">
      <c r="B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86"/>
      <c r="AA34" s="62"/>
      <c r="AB34" s="62"/>
      <c r="AC34" s="83"/>
    </row>
    <row r="35" spans="2:29" ht="15">
      <c r="B35" s="62"/>
      <c r="E35" s="62"/>
      <c r="F35" s="62"/>
      <c r="G35" s="62"/>
      <c r="H35" s="103"/>
      <c r="I35" s="104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86"/>
      <c r="AA35" s="62"/>
      <c r="AB35" s="62"/>
      <c r="AC35" s="83"/>
    </row>
    <row r="36" spans="2:29" ht="15">
      <c r="B36" s="62"/>
      <c r="E36" s="62"/>
      <c r="F36" s="62"/>
      <c r="G36" s="62"/>
      <c r="H36" s="103"/>
      <c r="I36" s="104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86"/>
      <c r="AA36" s="62"/>
      <c r="AB36" s="62"/>
      <c r="AC36" s="83"/>
    </row>
    <row r="37" spans="2:29" ht="15">
      <c r="B37" s="62"/>
      <c r="C37" s="83"/>
      <c r="F37" s="62"/>
      <c r="G37" s="62"/>
      <c r="H37" s="103"/>
      <c r="I37" s="10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86"/>
      <c r="AA37" s="62"/>
      <c r="AB37" s="62"/>
      <c r="AC37" s="83"/>
    </row>
    <row r="38" spans="2:29" ht="15">
      <c r="B38" s="62"/>
      <c r="C38" s="83"/>
      <c r="F38" s="62"/>
      <c r="G38" s="62"/>
      <c r="H38" s="103"/>
      <c r="I38" s="10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86"/>
      <c r="AA38" s="62"/>
      <c r="AB38" s="62"/>
      <c r="AC38" s="83"/>
    </row>
    <row r="39" spans="2:29" ht="15">
      <c r="B39" s="62"/>
      <c r="C39" s="83"/>
      <c r="F39" s="62"/>
      <c r="G39" s="62"/>
      <c r="H39" s="103"/>
      <c r="I39" s="10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86"/>
      <c r="AA39" s="62"/>
      <c r="AC39" s="83"/>
    </row>
    <row r="40" spans="2:29" ht="15">
      <c r="B40" s="62"/>
      <c r="C40" s="83"/>
      <c r="F40" s="62"/>
      <c r="G40" s="62"/>
      <c r="H40" s="103"/>
      <c r="I40" s="104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86"/>
      <c r="AA40" s="62"/>
      <c r="AC40" s="83"/>
    </row>
    <row r="41" spans="2:29" ht="15">
      <c r="B41" s="62"/>
      <c r="C41" s="83"/>
      <c r="F41" s="62"/>
      <c r="G41" s="62"/>
      <c r="H41" s="103"/>
      <c r="I41" s="10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86"/>
      <c r="AA41" s="62"/>
      <c r="AC41" s="83"/>
    </row>
    <row r="42" spans="2:29" ht="15">
      <c r="B42" s="62"/>
      <c r="C42" s="83"/>
      <c r="F42" s="62"/>
      <c r="G42" s="62"/>
      <c r="H42" s="103"/>
      <c r="I42" s="104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86"/>
      <c r="AA42" s="62"/>
      <c r="AC42" s="83"/>
    </row>
    <row r="43" spans="2:29" ht="15">
      <c r="B43" s="62"/>
      <c r="C43" s="83"/>
      <c r="F43" s="62"/>
      <c r="G43" s="62"/>
      <c r="H43" s="103"/>
      <c r="I43" s="104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86"/>
      <c r="AA43" s="62"/>
      <c r="AC43" s="83"/>
    </row>
    <row r="44" spans="2:29" ht="15">
      <c r="B44" s="62"/>
      <c r="C44" s="83"/>
      <c r="F44" s="62"/>
      <c r="G44" s="62"/>
      <c r="H44" s="103"/>
      <c r="I44" s="104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86"/>
      <c r="AA44" s="62"/>
      <c r="AC44" s="83"/>
    </row>
    <row r="45" spans="2:29" ht="15">
      <c r="B45" s="62"/>
      <c r="C45" s="83"/>
      <c r="F45" s="62"/>
      <c r="G45" s="62"/>
      <c r="H45" s="103"/>
      <c r="I45" s="104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86"/>
      <c r="AA45" s="62"/>
      <c r="AC45" s="83"/>
    </row>
    <row r="46" spans="2:29" ht="15">
      <c r="B46" s="62"/>
      <c r="C46" s="83"/>
      <c r="F46" s="62"/>
      <c r="G46" s="62"/>
      <c r="H46" s="103"/>
      <c r="I46" s="104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86"/>
      <c r="AA46" s="62"/>
      <c r="AC46" s="83"/>
    </row>
    <row r="47" spans="2:29" ht="15">
      <c r="B47" s="62"/>
      <c r="C47" s="83"/>
      <c r="F47" s="62"/>
      <c r="G47" s="62"/>
      <c r="H47" s="103"/>
      <c r="I47" s="104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86"/>
      <c r="AA47" s="62"/>
      <c r="AC47" s="83"/>
    </row>
    <row r="48" spans="2:29" ht="15">
      <c r="B48" s="62"/>
      <c r="C48" s="83"/>
      <c r="F48" s="62"/>
      <c r="G48" s="62"/>
      <c r="H48" s="103"/>
      <c r="I48" s="104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86"/>
      <c r="AA48" s="62"/>
      <c r="AC48" s="83"/>
    </row>
    <row r="49" spans="2:29" ht="15">
      <c r="B49" s="62"/>
      <c r="C49" s="83"/>
      <c r="F49" s="62"/>
      <c r="G49" s="62"/>
      <c r="H49" s="103"/>
      <c r="I49" s="104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86"/>
      <c r="AA49" s="62"/>
      <c r="AC49" s="83"/>
    </row>
    <row r="50" spans="2:29" ht="15">
      <c r="B50" s="62"/>
      <c r="C50" s="83"/>
      <c r="F50" s="62"/>
      <c r="G50" s="62"/>
      <c r="H50" s="103"/>
      <c r="I50" s="104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86"/>
      <c r="AA50" s="62"/>
      <c r="AC50" s="83"/>
    </row>
    <row r="51" spans="2:29" ht="15">
      <c r="B51" s="62"/>
      <c r="C51" s="83"/>
      <c r="F51" s="62"/>
      <c r="G51" s="62"/>
      <c r="H51" s="103"/>
      <c r="I51" s="104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86"/>
      <c r="AA51" s="62"/>
      <c r="AC51" s="83"/>
    </row>
    <row r="52" spans="2:29" ht="15">
      <c r="B52" s="62"/>
      <c r="C52" s="83"/>
      <c r="F52" s="62"/>
      <c r="G52" s="62"/>
      <c r="H52" s="103"/>
      <c r="I52" s="104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86"/>
      <c r="AA52" s="62"/>
      <c r="AC52" s="83"/>
    </row>
    <row r="53" spans="2:29" ht="15">
      <c r="B53" s="62"/>
      <c r="C53" s="83"/>
      <c r="F53" s="62"/>
      <c r="G53" s="62"/>
      <c r="H53" s="103"/>
      <c r="I53" s="104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86"/>
      <c r="AA53" s="62"/>
      <c r="AC53" s="83"/>
    </row>
    <row r="54" spans="6:26" ht="15">
      <c r="F54" s="62"/>
      <c r="G54" s="62"/>
      <c r="H54" s="103"/>
      <c r="I54" s="104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86"/>
    </row>
    <row r="55" spans="6:26" ht="15">
      <c r="F55" s="62"/>
      <c r="G55" s="62"/>
      <c r="H55" s="103"/>
      <c r="I55" s="104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86"/>
    </row>
    <row r="56" spans="6:26" ht="15">
      <c r="F56" s="62"/>
      <c r="G56" s="62"/>
      <c r="H56" s="103"/>
      <c r="I56" s="104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86"/>
    </row>
    <row r="57" spans="6:26" ht="15">
      <c r="F57" s="62"/>
      <c r="G57" s="62"/>
      <c r="H57" s="103"/>
      <c r="I57" s="104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86"/>
    </row>
    <row r="58" spans="6:26" ht="15">
      <c r="F58" s="62"/>
      <c r="G58" s="62"/>
      <c r="H58" s="103"/>
      <c r="I58" s="104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86"/>
    </row>
    <row r="59" spans="6:26" ht="15">
      <c r="F59" s="62"/>
      <c r="G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86"/>
    </row>
    <row r="60" spans="6:26" ht="15">
      <c r="F60" s="62"/>
      <c r="G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86"/>
    </row>
    <row r="61" spans="6:26" ht="15">
      <c r="F61" s="62"/>
      <c r="G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86"/>
    </row>
    <row r="62" spans="6:26" ht="15">
      <c r="F62" s="62"/>
      <c r="G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86"/>
    </row>
    <row r="63" spans="6:26" ht="15">
      <c r="F63" s="62"/>
      <c r="G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86"/>
    </row>
    <row r="64" spans="6:26" ht="15">
      <c r="F64" s="62"/>
      <c r="G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86"/>
    </row>
    <row r="65" spans="6:26" ht="15">
      <c r="F65" s="62"/>
      <c r="G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86"/>
    </row>
    <row r="66" spans="6:26" ht="15">
      <c r="F66" s="62"/>
      <c r="G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86"/>
    </row>
    <row r="67" spans="6:26" ht="15">
      <c r="F67" s="62"/>
      <c r="G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86"/>
    </row>
    <row r="68" spans="6:26" ht="15">
      <c r="F68" s="62"/>
      <c r="G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86"/>
    </row>
  </sheetData>
  <sheetProtection/>
  <mergeCells count="1">
    <mergeCell ref="L1:O1"/>
  </mergeCells>
  <printOptions/>
  <pageMargins left="0.25" right="0.25" top="0.75" bottom="0.75" header="0.3" footer="0.3"/>
  <pageSetup horizontalDpi="600" verticalDpi="600" orientation="landscape" paperSize="9" scale="94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Q170"/>
  <sheetViews>
    <sheetView showGridLines="0" zoomScale="85" zoomScaleNormal="85" zoomScalePageLayoutView="0" workbookViewId="0" topLeftCell="A1">
      <pane ySplit="1" topLeftCell="A121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50.25" customHeight="1">
      <c r="A1" s="21" t="s">
        <v>64</v>
      </c>
      <c r="B1" s="22" t="str">
        <f>'[1]Start'!I1</f>
        <v>Regionalliga 2 Hessen</v>
      </c>
      <c r="C1" s="23"/>
      <c r="D1" s="21"/>
      <c r="E1" s="24"/>
      <c r="F1" s="25"/>
      <c r="G1" s="25"/>
    </row>
    <row r="2" spans="1:7" ht="23.25" customHeight="1">
      <c r="A2" s="27" t="str">
        <f>Team_1</f>
        <v>BSV Oberrad 1</v>
      </c>
      <c r="B2" s="27"/>
      <c r="C2" s="27"/>
      <c r="D2" s="27"/>
      <c r="E2" s="27"/>
      <c r="F2" s="27"/>
      <c r="G2" s="27"/>
    </row>
    <row r="3" spans="4:17" ht="12.75" customHeight="1">
      <c r="D3" s="29"/>
      <c r="E3" s="30"/>
      <c r="F3" s="31" t="s">
        <v>65</v>
      </c>
      <c r="G3" s="31" t="s">
        <v>66</v>
      </c>
      <c r="H3" s="31" t="s">
        <v>67</v>
      </c>
      <c r="I3" s="31" t="s">
        <v>68</v>
      </c>
      <c r="J3" s="31" t="s">
        <v>69</v>
      </c>
      <c r="K3" s="31" t="s">
        <v>70</v>
      </c>
      <c r="L3" s="31" t="s">
        <v>71</v>
      </c>
      <c r="M3" s="31" t="s">
        <v>72</v>
      </c>
      <c r="N3" s="31" t="s">
        <v>73</v>
      </c>
      <c r="O3" s="32" t="s">
        <v>74</v>
      </c>
      <c r="P3" s="33" t="s">
        <v>75</v>
      </c>
      <c r="Q3" s="33" t="s">
        <v>76</v>
      </c>
    </row>
    <row r="4" spans="1:17" s="28" customFormat="1" ht="124.5" customHeight="1">
      <c r="A4" s="34" t="s">
        <v>77</v>
      </c>
      <c r="B4" s="34" t="s">
        <v>78</v>
      </c>
      <c r="C4" s="34" t="s">
        <v>8</v>
      </c>
      <c r="D4" s="34" t="s">
        <v>79</v>
      </c>
      <c r="E4" s="31"/>
      <c r="F4" s="35" t="str">
        <f aca="true" t="shared" si="0" ref="F4:O4">IF(ISERROR(VLOOKUP(F5,EDV_Nummer,2,FALSE)),"",VLOOKUP(F5,EDV_Nummer,2,FALSE))</f>
        <v>Volker,Bigall</v>
      </c>
      <c r="G4" s="35" t="str">
        <f t="shared" si="0"/>
        <v>Thorsten,Stapf</v>
      </c>
      <c r="H4" s="35" t="str">
        <f t="shared" si="0"/>
        <v>Ludwig,Scheuermann</v>
      </c>
      <c r="I4" s="35" t="str">
        <f t="shared" si="0"/>
        <v>Marcel,Bigall</v>
      </c>
      <c r="J4" s="35" t="str">
        <f t="shared" si="0"/>
        <v>Michael,Zander</v>
      </c>
      <c r="K4" s="35" t="str">
        <f t="shared" si="0"/>
        <v>Rene,Bigall</v>
      </c>
      <c r="L4" s="35">
        <f t="shared" si="0"/>
      </c>
      <c r="M4" s="35">
        <f t="shared" si="0"/>
      </c>
      <c r="N4" s="35">
        <f t="shared" si="0"/>
      </c>
      <c r="O4" s="36">
        <f t="shared" si="0"/>
      </c>
      <c r="P4" s="33"/>
      <c r="Q4" s="33"/>
    </row>
    <row r="5" spans="1:17" ht="15" customHeight="1">
      <c r="A5" s="37"/>
      <c r="B5" s="37"/>
      <c r="C5" s="37"/>
      <c r="D5" s="37"/>
      <c r="E5" s="38" t="s">
        <v>80</v>
      </c>
      <c r="F5" s="39">
        <v>8102</v>
      </c>
      <c r="G5" s="39">
        <v>15220</v>
      </c>
      <c r="H5" s="39">
        <v>15081</v>
      </c>
      <c r="I5" s="39">
        <v>8100</v>
      </c>
      <c r="J5" s="39">
        <v>15811</v>
      </c>
      <c r="K5" s="39">
        <v>8101</v>
      </c>
      <c r="L5" s="39"/>
      <c r="M5" s="39"/>
      <c r="N5" s="39"/>
      <c r="O5" s="40"/>
      <c r="P5" s="33"/>
      <c r="Q5" s="33"/>
    </row>
    <row r="6" spans="1:17" ht="18" customHeight="1">
      <c r="A6" s="41" t="str">
        <f aca="true" t="shared" si="1" ref="A6:A14">IF(ISERROR(VLOOKUP(B6,Teamnr,2,TRUE)),"",VLOOKUP(B6,Teamnr,2,TRUE))</f>
        <v>FSV Frankfurt 1 </v>
      </c>
      <c r="B6" s="42">
        <v>8</v>
      </c>
      <c r="C6" s="43">
        <v>739</v>
      </c>
      <c r="D6" s="31">
        <v>5</v>
      </c>
      <c r="E6" s="44">
        <v>226</v>
      </c>
      <c r="F6" s="45">
        <v>128</v>
      </c>
      <c r="G6" s="46"/>
      <c r="H6" s="46">
        <v>148</v>
      </c>
      <c r="I6" s="46"/>
      <c r="J6" s="46">
        <v>168</v>
      </c>
      <c r="K6" s="46">
        <v>156</v>
      </c>
      <c r="L6" s="47"/>
      <c r="M6" s="47"/>
      <c r="N6" s="47"/>
      <c r="O6" s="47"/>
      <c r="P6" s="48">
        <f>IF(SUM(F6:O6)=0,0,SUM(F6:O6))</f>
        <v>600</v>
      </c>
      <c r="Q6" s="49">
        <f>IF(AND(ISBLANK(C6),P6=0),0,IF(P6&gt;C6,2,IF(P6&lt;C6,0,IF(P6=C6,1))))</f>
        <v>0</v>
      </c>
    </row>
    <row r="7" spans="1:17" ht="18" customHeight="1">
      <c r="A7" s="41" t="str">
        <f t="shared" si="1"/>
        <v>BC Gießen 2</v>
      </c>
      <c r="B7" s="42">
        <v>5</v>
      </c>
      <c r="C7" s="43">
        <v>675</v>
      </c>
      <c r="D7" s="31">
        <v>7</v>
      </c>
      <c r="E7" s="44">
        <v>234</v>
      </c>
      <c r="F7" s="50"/>
      <c r="G7" s="51">
        <v>200</v>
      </c>
      <c r="H7" s="51">
        <v>137</v>
      </c>
      <c r="I7" s="51"/>
      <c r="J7" s="51">
        <v>179</v>
      </c>
      <c r="K7" s="51">
        <v>226</v>
      </c>
      <c r="L7" s="47"/>
      <c r="M7" s="47"/>
      <c r="N7" s="47"/>
      <c r="O7" s="47"/>
      <c r="P7" s="48">
        <f aca="true" t="shared" si="2" ref="P7:P14">IF(SUM(F7:O7)=0,0,SUM(F7:O7))</f>
        <v>742</v>
      </c>
      <c r="Q7" s="49">
        <f aca="true" t="shared" si="3" ref="Q7:Q14">IF(AND(ISBLANK(C7),P7=0),0,IF(P7&gt;C7,2,IF(P7&lt;C7,0,IF(P7=C7,1))))</f>
        <v>2</v>
      </c>
    </row>
    <row r="8" spans="1:17" ht="18" customHeight="1">
      <c r="A8" s="41" t="str">
        <f t="shared" si="1"/>
        <v>BC Cosmos Wiesbaden </v>
      </c>
      <c r="B8" s="42">
        <v>7</v>
      </c>
      <c r="C8" s="43">
        <v>598</v>
      </c>
      <c r="D8" s="31">
        <v>4</v>
      </c>
      <c r="E8" s="44">
        <v>240</v>
      </c>
      <c r="F8" s="50">
        <v>161</v>
      </c>
      <c r="G8" s="51">
        <v>179</v>
      </c>
      <c r="H8" s="51"/>
      <c r="I8" s="51"/>
      <c r="J8" s="51">
        <v>143</v>
      </c>
      <c r="K8" s="51">
        <v>193</v>
      </c>
      <c r="L8" s="47"/>
      <c r="M8" s="47"/>
      <c r="N8" s="47"/>
      <c r="O8" s="47"/>
      <c r="P8" s="48">
        <f t="shared" si="2"/>
        <v>676</v>
      </c>
      <c r="Q8" s="49">
        <f t="shared" si="3"/>
        <v>2</v>
      </c>
    </row>
    <row r="9" spans="1:17" ht="18" customHeight="1">
      <c r="A9" s="41" t="str">
        <f t="shared" si="1"/>
        <v>BC 83 Kelsterbach 1</v>
      </c>
      <c r="B9" s="42">
        <v>4</v>
      </c>
      <c r="C9" s="43">
        <v>662</v>
      </c>
      <c r="D9" s="31">
        <v>8</v>
      </c>
      <c r="E9" s="44">
        <v>242</v>
      </c>
      <c r="F9" s="50">
        <v>224</v>
      </c>
      <c r="G9" s="51">
        <v>194</v>
      </c>
      <c r="H9" s="51">
        <v>157</v>
      </c>
      <c r="I9" s="51"/>
      <c r="J9" s="51"/>
      <c r="K9" s="51">
        <v>187</v>
      </c>
      <c r="L9" s="47"/>
      <c r="M9" s="47"/>
      <c r="N9" s="47"/>
      <c r="O9" s="47"/>
      <c r="P9" s="48">
        <f t="shared" si="2"/>
        <v>762</v>
      </c>
      <c r="Q9" s="49">
        <f t="shared" si="3"/>
        <v>2</v>
      </c>
    </row>
    <row r="10" spans="1:17" ht="18" customHeight="1">
      <c r="A10" s="41" t="str">
        <f t="shared" si="1"/>
        <v>SW Friedberg 1</v>
      </c>
      <c r="B10" s="42">
        <v>6</v>
      </c>
      <c r="C10" s="43">
        <v>664</v>
      </c>
      <c r="D10" s="31">
        <v>6</v>
      </c>
      <c r="E10" s="44">
        <v>246</v>
      </c>
      <c r="F10" s="50">
        <v>158</v>
      </c>
      <c r="G10" s="51">
        <v>167</v>
      </c>
      <c r="H10" s="51">
        <v>156</v>
      </c>
      <c r="I10" s="51"/>
      <c r="J10" s="51"/>
      <c r="K10" s="51">
        <v>158</v>
      </c>
      <c r="L10" s="47"/>
      <c r="M10" s="47"/>
      <c r="N10" s="47"/>
      <c r="O10" s="47"/>
      <c r="P10" s="48">
        <f t="shared" si="2"/>
        <v>639</v>
      </c>
      <c r="Q10" s="49">
        <f t="shared" si="3"/>
        <v>0</v>
      </c>
    </row>
    <row r="11" spans="1:17" ht="18" customHeight="1">
      <c r="A11" s="41" t="str">
        <f t="shared" si="1"/>
        <v>Finale Kassel 2 </v>
      </c>
      <c r="B11" s="42">
        <v>2</v>
      </c>
      <c r="C11" s="43">
        <v>694</v>
      </c>
      <c r="D11" s="31">
        <v>3</v>
      </c>
      <c r="E11" s="44">
        <v>253</v>
      </c>
      <c r="F11" s="50">
        <v>181</v>
      </c>
      <c r="G11" s="51">
        <v>128</v>
      </c>
      <c r="H11" s="51">
        <v>167</v>
      </c>
      <c r="I11" s="51"/>
      <c r="J11" s="51">
        <v>144</v>
      </c>
      <c r="K11" s="51"/>
      <c r="L11" s="47"/>
      <c r="M11" s="47"/>
      <c r="N11" s="47"/>
      <c r="O11" s="47"/>
      <c r="P11" s="48">
        <f t="shared" si="2"/>
        <v>620</v>
      </c>
      <c r="Q11" s="49">
        <f t="shared" si="3"/>
        <v>0</v>
      </c>
    </row>
    <row r="12" spans="1:17" ht="18" customHeight="1">
      <c r="A12" s="41" t="str">
        <f t="shared" si="1"/>
        <v>BC Wiesbaden 1</v>
      </c>
      <c r="B12" s="42">
        <v>3</v>
      </c>
      <c r="C12" s="43">
        <v>710</v>
      </c>
      <c r="D12" s="31">
        <v>1</v>
      </c>
      <c r="E12" s="44">
        <v>260</v>
      </c>
      <c r="F12" s="50">
        <v>153</v>
      </c>
      <c r="G12" s="51"/>
      <c r="H12" s="51">
        <v>161</v>
      </c>
      <c r="I12" s="51"/>
      <c r="J12" s="51">
        <v>124</v>
      </c>
      <c r="K12" s="51">
        <v>217</v>
      </c>
      <c r="L12" s="47"/>
      <c r="M12" s="47"/>
      <c r="N12" s="47"/>
      <c r="O12" s="47"/>
      <c r="P12" s="48">
        <f t="shared" si="2"/>
        <v>655</v>
      </c>
      <c r="Q12" s="49">
        <f t="shared" si="3"/>
        <v>0</v>
      </c>
    </row>
    <row r="13" spans="1:17" ht="18" customHeight="1">
      <c r="A13" s="41">
        <f t="shared" si="1"/>
      </c>
      <c r="B13" s="42"/>
      <c r="C13" s="43"/>
      <c r="D13" s="31"/>
      <c r="E13" s="44">
        <v>264</v>
      </c>
      <c r="F13" s="50"/>
      <c r="G13" s="51"/>
      <c r="H13" s="51"/>
      <c r="I13" s="51"/>
      <c r="J13" s="51"/>
      <c r="K13" s="51"/>
      <c r="L13" s="47"/>
      <c r="M13" s="47"/>
      <c r="N13" s="47"/>
      <c r="O13" s="47"/>
      <c r="P13" s="48">
        <f t="shared" si="2"/>
        <v>0</v>
      </c>
      <c r="Q13" s="49">
        <f t="shared" si="3"/>
        <v>0</v>
      </c>
    </row>
    <row r="14" spans="1:17" ht="18" customHeight="1" thickBot="1">
      <c r="A14" s="41">
        <f t="shared" si="1"/>
      </c>
      <c r="B14" s="42"/>
      <c r="C14" s="43"/>
      <c r="D14" s="31"/>
      <c r="E14" s="44">
        <v>268</v>
      </c>
      <c r="F14" s="52"/>
      <c r="G14" s="53"/>
      <c r="H14" s="53"/>
      <c r="I14" s="53"/>
      <c r="J14" s="53"/>
      <c r="K14" s="53"/>
      <c r="L14" s="54"/>
      <c r="M14" s="54"/>
      <c r="N14" s="54"/>
      <c r="O14" s="54"/>
      <c r="P14" s="48">
        <f t="shared" si="2"/>
        <v>0</v>
      </c>
      <c r="Q14" s="49">
        <f t="shared" si="3"/>
        <v>0</v>
      </c>
    </row>
    <row r="15" spans="3:17" ht="12.75">
      <c r="C15" s="55"/>
      <c r="E15" s="56" t="s">
        <v>81</v>
      </c>
      <c r="F15" s="57">
        <f aca="true" t="shared" si="4" ref="F15:O15">COUNTA(F6:F14)</f>
        <v>6</v>
      </c>
      <c r="G15" s="57">
        <f t="shared" si="4"/>
        <v>5</v>
      </c>
      <c r="H15" s="57">
        <f t="shared" si="4"/>
        <v>6</v>
      </c>
      <c r="I15" s="57">
        <f t="shared" si="4"/>
        <v>0</v>
      </c>
      <c r="J15" s="57">
        <f t="shared" si="4"/>
        <v>5</v>
      </c>
      <c r="K15" s="57">
        <f t="shared" si="4"/>
        <v>6</v>
      </c>
      <c r="L15" s="57">
        <f t="shared" si="4"/>
        <v>0</v>
      </c>
      <c r="M15" s="57">
        <f t="shared" si="4"/>
        <v>0</v>
      </c>
      <c r="N15" s="57">
        <f t="shared" si="4"/>
        <v>0</v>
      </c>
      <c r="O15" s="57">
        <f t="shared" si="4"/>
        <v>0</v>
      </c>
      <c r="P15" s="57">
        <f>SUM(F15:O15)</f>
        <v>28</v>
      </c>
      <c r="Q15" s="58"/>
    </row>
    <row r="16" spans="3:17" ht="12.75">
      <c r="C16" s="55"/>
      <c r="E16" s="59" t="s">
        <v>82</v>
      </c>
      <c r="F16" s="57">
        <f>IF(ISERROR(F17/F15),"",F17/F15)</f>
        <v>167.5</v>
      </c>
      <c r="G16" s="57">
        <f aca="true" t="shared" si="5" ref="G16:O16">IF(ISERROR(G17/G15),"",G17/G15)</f>
        <v>173.6</v>
      </c>
      <c r="H16" s="57">
        <f t="shared" si="5"/>
        <v>154.33333333333334</v>
      </c>
      <c r="I16" s="57">
        <f t="shared" si="5"/>
      </c>
      <c r="J16" s="57">
        <f t="shared" si="5"/>
        <v>151.6</v>
      </c>
      <c r="K16" s="57">
        <f t="shared" si="5"/>
        <v>189.5</v>
      </c>
      <c r="L16" s="57">
        <f t="shared" si="5"/>
      </c>
      <c r="M16" s="57">
        <f t="shared" si="5"/>
      </c>
      <c r="N16" s="57">
        <f t="shared" si="5"/>
      </c>
      <c r="O16" s="57">
        <f t="shared" si="5"/>
      </c>
      <c r="P16" s="57">
        <f>SUM(F16:O16)</f>
        <v>836.5333333333334</v>
      </c>
      <c r="Q16" s="58"/>
    </row>
    <row r="17" spans="3:17" ht="12.75">
      <c r="C17" s="55"/>
      <c r="E17" s="59" t="s">
        <v>75</v>
      </c>
      <c r="F17" s="60">
        <f aca="true" t="shared" si="6" ref="F17:O17">SUM(F6:F14)</f>
        <v>1005</v>
      </c>
      <c r="G17" s="60">
        <f t="shared" si="6"/>
        <v>868</v>
      </c>
      <c r="H17" s="60">
        <f t="shared" si="6"/>
        <v>926</v>
      </c>
      <c r="I17" s="60">
        <f t="shared" si="6"/>
        <v>0</v>
      </c>
      <c r="J17" s="60">
        <f t="shared" si="6"/>
        <v>758</v>
      </c>
      <c r="K17" s="60">
        <f t="shared" si="6"/>
        <v>1137</v>
      </c>
      <c r="L17" s="60">
        <f t="shared" si="6"/>
        <v>0</v>
      </c>
      <c r="M17" s="60">
        <f t="shared" si="6"/>
        <v>0</v>
      </c>
      <c r="N17" s="60">
        <f t="shared" si="6"/>
        <v>0</v>
      </c>
      <c r="O17" s="60">
        <f t="shared" si="6"/>
        <v>0</v>
      </c>
      <c r="P17" s="61">
        <f>SUM(F17:O17)</f>
        <v>4694</v>
      </c>
      <c r="Q17" s="60">
        <f>SUM(Q6:Q14)</f>
        <v>6</v>
      </c>
    </row>
    <row r="18" spans="3:17" ht="12.75">
      <c r="C18" s="62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7" ht="18">
      <c r="A19" s="63" t="str">
        <f>Team_2</f>
        <v>Finale Kassel 2 </v>
      </c>
      <c r="B19" s="63"/>
      <c r="C19" s="63"/>
      <c r="D19" s="63"/>
      <c r="E19" s="63"/>
      <c r="F19" s="63"/>
      <c r="G19" s="63"/>
    </row>
    <row r="20" spans="3:17" ht="12.75" customHeight="1">
      <c r="C20" s="62"/>
      <c r="D20" s="29"/>
      <c r="E20" s="30"/>
      <c r="F20" s="31" t="s">
        <v>65</v>
      </c>
      <c r="G20" s="31" t="s">
        <v>66</v>
      </c>
      <c r="H20" s="31" t="s">
        <v>67</v>
      </c>
      <c r="I20" s="31" t="s">
        <v>68</v>
      </c>
      <c r="J20" s="31" t="s">
        <v>69</v>
      </c>
      <c r="K20" s="31" t="s">
        <v>70</v>
      </c>
      <c r="L20" s="31" t="s">
        <v>71</v>
      </c>
      <c r="M20" s="31" t="s">
        <v>72</v>
      </c>
      <c r="N20" s="31" t="s">
        <v>73</v>
      </c>
      <c r="O20" s="32" t="s">
        <v>74</v>
      </c>
      <c r="P20" s="33" t="s">
        <v>75</v>
      </c>
      <c r="Q20" s="33" t="s">
        <v>76</v>
      </c>
    </row>
    <row r="21" spans="1:17" ht="123.75" customHeight="1">
      <c r="A21" s="34" t="s">
        <v>77</v>
      </c>
      <c r="B21" s="34" t="s">
        <v>78</v>
      </c>
      <c r="C21" s="34" t="s">
        <v>8</v>
      </c>
      <c r="D21" s="34" t="s">
        <v>79</v>
      </c>
      <c r="E21" s="64"/>
      <c r="F21" s="35" t="str">
        <f aca="true" t="shared" si="7" ref="F21:O21">IF(ISERROR(VLOOKUP(F22,EDV_Nummer,2,FALSE)),"",VLOOKUP(F22,EDV_Nummer,2,FALSE))</f>
        <v>Benjamin,Kessler</v>
      </c>
      <c r="G21" s="35" t="str">
        <f t="shared" si="7"/>
        <v>Dirk,Heller</v>
      </c>
      <c r="H21" s="35" t="str">
        <f t="shared" si="7"/>
        <v>Thomas,Herzog</v>
      </c>
      <c r="I21" s="35" t="str">
        <f t="shared" si="7"/>
        <v>Dennis,Hübner</v>
      </c>
      <c r="J21" s="35" t="str">
        <f t="shared" si="7"/>
        <v>Rolf,Hübner</v>
      </c>
      <c r="K21" s="35" t="str">
        <f t="shared" si="7"/>
        <v>Werner,Kallup</v>
      </c>
      <c r="L21" s="35" t="str">
        <f t="shared" si="7"/>
        <v>Lothar,Mand</v>
      </c>
      <c r="M21" s="35" t="str">
        <f t="shared" si="7"/>
        <v>Peter,Scholdra</v>
      </c>
      <c r="N21" s="35">
        <f t="shared" si="7"/>
      </c>
      <c r="O21" s="36">
        <f t="shared" si="7"/>
      </c>
      <c r="P21" s="33"/>
      <c r="Q21" s="33"/>
    </row>
    <row r="22" spans="1:17" ht="15" customHeight="1">
      <c r="A22" s="37"/>
      <c r="B22" s="37"/>
      <c r="C22" s="37"/>
      <c r="D22" s="37"/>
      <c r="E22" s="38" t="s">
        <v>80</v>
      </c>
      <c r="F22" s="39">
        <v>15494</v>
      </c>
      <c r="G22" s="39">
        <v>8498</v>
      </c>
      <c r="H22" s="39">
        <v>15767</v>
      </c>
      <c r="I22" s="39">
        <v>15705</v>
      </c>
      <c r="J22" s="39">
        <v>8570</v>
      </c>
      <c r="K22" s="39">
        <v>8619</v>
      </c>
      <c r="L22" s="39">
        <v>15876</v>
      </c>
      <c r="M22" s="39">
        <v>15136</v>
      </c>
      <c r="N22" s="39"/>
      <c r="O22" s="40"/>
      <c r="P22" s="33"/>
      <c r="Q22" s="33"/>
    </row>
    <row r="23" spans="1:17" ht="18" customHeight="1">
      <c r="A23" s="41" t="str">
        <f aca="true" t="shared" si="8" ref="A23:A31">IF(ISERROR(VLOOKUP(B23,Teamnr,2,TRUE)),"",VLOOKUP(B23,Teamnr,2,TRUE))</f>
        <v>SW Friedberg 1</v>
      </c>
      <c r="B23" s="42">
        <v>6</v>
      </c>
      <c r="C23" s="43">
        <v>699</v>
      </c>
      <c r="D23" s="31">
        <v>1</v>
      </c>
      <c r="E23" s="44">
        <v>229</v>
      </c>
      <c r="F23" s="65"/>
      <c r="G23" s="66">
        <v>243</v>
      </c>
      <c r="H23" s="66"/>
      <c r="I23" s="66">
        <v>190</v>
      </c>
      <c r="J23" s="66">
        <v>168</v>
      </c>
      <c r="K23" s="66"/>
      <c r="L23" s="47">
        <v>169</v>
      </c>
      <c r="M23" s="47"/>
      <c r="N23" s="47"/>
      <c r="O23" s="47"/>
      <c r="P23" s="48">
        <f>IF(SUM(F23:O23)=0,0,SUM(F23:O23))</f>
        <v>770</v>
      </c>
      <c r="Q23" s="49">
        <f>IF(AND(ISBLANK(C23),P23=0),0,IF(P23&gt;C23,2,IF(P23&lt;C23,0,IF(P23=C23,1))))</f>
        <v>2</v>
      </c>
    </row>
    <row r="24" spans="1:17" ht="18" customHeight="1">
      <c r="A24" s="41" t="str">
        <f t="shared" si="8"/>
        <v>BC Cosmos Wiesbaden </v>
      </c>
      <c r="B24" s="42">
        <v>7</v>
      </c>
      <c r="C24" s="43">
        <v>663</v>
      </c>
      <c r="D24" s="31">
        <v>6</v>
      </c>
      <c r="E24" s="44">
        <v>231</v>
      </c>
      <c r="F24" s="67"/>
      <c r="G24" s="68">
        <v>154</v>
      </c>
      <c r="H24" s="68"/>
      <c r="I24" s="68">
        <v>139</v>
      </c>
      <c r="J24" s="68">
        <v>187</v>
      </c>
      <c r="K24" s="68"/>
      <c r="L24" s="47">
        <v>163</v>
      </c>
      <c r="M24" s="47"/>
      <c r="N24" s="47"/>
      <c r="O24" s="47"/>
      <c r="P24" s="48">
        <f aca="true" t="shared" si="9" ref="P24:P31">IF(SUM(F24:O24)=0,0,SUM(F24:O24))</f>
        <v>643</v>
      </c>
      <c r="Q24" s="49">
        <f aca="true" t="shared" si="10" ref="Q24:Q31">IF(AND(ISBLANK(C24),P24=0),0,IF(P24&gt;C24,2,IF(P24&lt;C24,0,IF(P24=C24,1))))</f>
        <v>0</v>
      </c>
    </row>
    <row r="25" spans="1:17" ht="18" customHeight="1">
      <c r="A25" s="41" t="str">
        <f t="shared" si="8"/>
        <v>BC Gießen 2</v>
      </c>
      <c r="B25" s="42">
        <v>5</v>
      </c>
      <c r="C25" s="43">
        <v>692</v>
      </c>
      <c r="D25" s="31">
        <v>2</v>
      </c>
      <c r="E25" s="44">
        <v>237</v>
      </c>
      <c r="F25" s="67"/>
      <c r="G25" s="68">
        <v>150</v>
      </c>
      <c r="H25" s="68"/>
      <c r="I25" s="68">
        <v>266</v>
      </c>
      <c r="J25" s="68">
        <v>151</v>
      </c>
      <c r="K25" s="68"/>
      <c r="L25" s="47">
        <v>164</v>
      </c>
      <c r="M25" s="47"/>
      <c r="N25" s="47"/>
      <c r="O25" s="47"/>
      <c r="P25" s="48">
        <f t="shared" si="9"/>
        <v>731</v>
      </c>
      <c r="Q25" s="49">
        <f t="shared" si="10"/>
        <v>2</v>
      </c>
    </row>
    <row r="26" spans="1:17" ht="18" customHeight="1">
      <c r="A26" s="41" t="str">
        <f t="shared" si="8"/>
        <v>BC Wiesbaden 1</v>
      </c>
      <c r="B26" s="42">
        <v>3</v>
      </c>
      <c r="C26" s="43">
        <v>690</v>
      </c>
      <c r="D26" s="31">
        <v>3</v>
      </c>
      <c r="E26" s="44">
        <v>245</v>
      </c>
      <c r="F26" s="67"/>
      <c r="G26" s="68">
        <v>195</v>
      </c>
      <c r="H26" s="68"/>
      <c r="I26" s="68">
        <v>142</v>
      </c>
      <c r="J26" s="68">
        <v>160</v>
      </c>
      <c r="K26" s="68"/>
      <c r="L26" s="47">
        <v>124</v>
      </c>
      <c r="M26" s="47"/>
      <c r="N26" s="47"/>
      <c r="O26" s="47"/>
      <c r="P26" s="48">
        <f t="shared" si="9"/>
        <v>621</v>
      </c>
      <c r="Q26" s="49">
        <f t="shared" si="10"/>
        <v>0</v>
      </c>
    </row>
    <row r="27" spans="1:17" ht="18" customHeight="1">
      <c r="A27" s="41" t="str">
        <f t="shared" si="8"/>
        <v>FSV Frankfurt 1 </v>
      </c>
      <c r="B27" s="42">
        <v>8</v>
      </c>
      <c r="C27" s="43">
        <v>622</v>
      </c>
      <c r="D27" s="31">
        <v>8</v>
      </c>
      <c r="E27" s="44">
        <v>249</v>
      </c>
      <c r="F27" s="67"/>
      <c r="G27" s="68">
        <v>212</v>
      </c>
      <c r="H27" s="68">
        <v>161</v>
      </c>
      <c r="I27" s="68">
        <v>157</v>
      </c>
      <c r="J27" s="68">
        <v>226</v>
      </c>
      <c r="K27" s="68"/>
      <c r="L27" s="47"/>
      <c r="M27" s="47"/>
      <c r="N27" s="47"/>
      <c r="O27" s="47"/>
      <c r="P27" s="48">
        <f t="shared" si="9"/>
        <v>756</v>
      </c>
      <c r="Q27" s="49">
        <f t="shared" si="10"/>
        <v>2</v>
      </c>
    </row>
    <row r="28" spans="1:17" ht="18" customHeight="1">
      <c r="A28" s="41" t="str">
        <f t="shared" si="8"/>
        <v>BSV Oberrad 1</v>
      </c>
      <c r="B28" s="42">
        <v>1</v>
      </c>
      <c r="C28" s="43">
        <v>620</v>
      </c>
      <c r="D28" s="31">
        <v>4</v>
      </c>
      <c r="E28" s="44">
        <v>252</v>
      </c>
      <c r="F28" s="67"/>
      <c r="G28" s="68">
        <v>199</v>
      </c>
      <c r="H28" s="68">
        <v>163</v>
      </c>
      <c r="I28" s="68">
        <v>140</v>
      </c>
      <c r="J28" s="68">
        <v>192</v>
      </c>
      <c r="K28" s="68"/>
      <c r="L28" s="47"/>
      <c r="M28" s="47"/>
      <c r="N28" s="47"/>
      <c r="O28" s="47"/>
      <c r="P28" s="48">
        <f t="shared" si="9"/>
        <v>694</v>
      </c>
      <c r="Q28" s="49">
        <f t="shared" si="10"/>
        <v>2</v>
      </c>
    </row>
    <row r="29" spans="1:17" ht="18" customHeight="1">
      <c r="A29" s="41" t="str">
        <f t="shared" si="8"/>
        <v>BC 83 Kelsterbach 1</v>
      </c>
      <c r="B29" s="42">
        <v>4</v>
      </c>
      <c r="C29" s="43">
        <v>695</v>
      </c>
      <c r="D29" s="31">
        <v>7</v>
      </c>
      <c r="E29" s="44">
        <v>256</v>
      </c>
      <c r="F29" s="67"/>
      <c r="G29" s="68">
        <v>168</v>
      </c>
      <c r="H29" s="68">
        <v>166</v>
      </c>
      <c r="I29" s="68"/>
      <c r="J29" s="68">
        <v>156</v>
      </c>
      <c r="K29" s="68"/>
      <c r="L29" s="47">
        <v>136</v>
      </c>
      <c r="M29" s="47"/>
      <c r="N29" s="47"/>
      <c r="O29" s="47"/>
      <c r="P29" s="48">
        <f t="shared" si="9"/>
        <v>626</v>
      </c>
      <c r="Q29" s="49">
        <f t="shared" si="10"/>
        <v>0</v>
      </c>
    </row>
    <row r="30" spans="1:17" ht="18" customHeight="1">
      <c r="A30" s="41">
        <f t="shared" si="8"/>
      </c>
      <c r="B30" s="42"/>
      <c r="C30" s="43"/>
      <c r="D30" s="31"/>
      <c r="E30" s="44">
        <v>265</v>
      </c>
      <c r="F30" s="67"/>
      <c r="G30" s="68"/>
      <c r="H30" s="68"/>
      <c r="I30" s="68"/>
      <c r="J30" s="68"/>
      <c r="K30" s="68"/>
      <c r="L30" s="47"/>
      <c r="M30" s="47"/>
      <c r="N30" s="47"/>
      <c r="O30" s="47"/>
      <c r="P30" s="48">
        <f t="shared" si="9"/>
        <v>0</v>
      </c>
      <c r="Q30" s="49">
        <f t="shared" si="10"/>
        <v>0</v>
      </c>
    </row>
    <row r="31" spans="1:17" ht="18" customHeight="1" thickBot="1">
      <c r="A31" s="41">
        <f t="shared" si="8"/>
      </c>
      <c r="B31" s="42"/>
      <c r="C31" s="43"/>
      <c r="D31" s="31"/>
      <c r="E31" s="44">
        <v>268</v>
      </c>
      <c r="F31" s="69"/>
      <c r="G31" s="70"/>
      <c r="H31" s="70"/>
      <c r="I31" s="70"/>
      <c r="J31" s="70"/>
      <c r="K31" s="70"/>
      <c r="L31" s="54"/>
      <c r="M31" s="54"/>
      <c r="N31" s="54"/>
      <c r="O31" s="54"/>
      <c r="P31" s="48">
        <f t="shared" si="9"/>
        <v>0</v>
      </c>
      <c r="Q31" s="49">
        <f t="shared" si="10"/>
        <v>0</v>
      </c>
    </row>
    <row r="32" spans="3:17" ht="12.75">
      <c r="C32" s="55"/>
      <c r="E32" s="56" t="s">
        <v>81</v>
      </c>
      <c r="F32" s="57">
        <f aca="true" t="shared" si="11" ref="F32:O32">COUNTA(F23:F31)</f>
        <v>0</v>
      </c>
      <c r="G32" s="57">
        <f t="shared" si="11"/>
        <v>7</v>
      </c>
      <c r="H32" s="57">
        <f t="shared" si="11"/>
        <v>3</v>
      </c>
      <c r="I32" s="57">
        <f t="shared" si="11"/>
        <v>6</v>
      </c>
      <c r="J32" s="57">
        <f t="shared" si="11"/>
        <v>7</v>
      </c>
      <c r="K32" s="57">
        <f t="shared" si="11"/>
        <v>0</v>
      </c>
      <c r="L32" s="57">
        <f t="shared" si="11"/>
        <v>5</v>
      </c>
      <c r="M32" s="57">
        <f t="shared" si="11"/>
        <v>0</v>
      </c>
      <c r="N32" s="57">
        <f t="shared" si="11"/>
        <v>0</v>
      </c>
      <c r="O32" s="57">
        <f t="shared" si="11"/>
        <v>0</v>
      </c>
      <c r="P32" s="57">
        <f>SUM(F32:O32)</f>
        <v>28</v>
      </c>
      <c r="Q32" s="58"/>
    </row>
    <row r="33" spans="3:17" ht="12.75">
      <c r="C33" s="55"/>
      <c r="E33" s="59" t="s">
        <v>82</v>
      </c>
      <c r="F33" s="57">
        <f>IF(ISERROR(F34/F32),"",F34/F32)</f>
      </c>
      <c r="G33" s="57">
        <f aca="true" t="shared" si="12" ref="G33:O33">IF(ISERROR(G34/G32),"",G34/G32)</f>
        <v>188.71428571428572</v>
      </c>
      <c r="H33" s="57">
        <f t="shared" si="12"/>
        <v>163.33333333333334</v>
      </c>
      <c r="I33" s="57">
        <f t="shared" si="12"/>
        <v>172.33333333333334</v>
      </c>
      <c r="J33" s="57">
        <f t="shared" si="12"/>
        <v>177.14285714285714</v>
      </c>
      <c r="K33" s="57">
        <f t="shared" si="12"/>
      </c>
      <c r="L33" s="57">
        <f t="shared" si="12"/>
        <v>151.2</v>
      </c>
      <c r="M33" s="57">
        <f t="shared" si="12"/>
      </c>
      <c r="N33" s="57">
        <f t="shared" si="12"/>
      </c>
      <c r="O33" s="57">
        <f t="shared" si="12"/>
      </c>
      <c r="P33" s="57">
        <f>P34/P32</f>
        <v>172.89285714285714</v>
      </c>
      <c r="Q33" s="58"/>
    </row>
    <row r="34" spans="3:17" ht="12.75">
      <c r="C34" s="55"/>
      <c r="E34" s="59" t="s">
        <v>75</v>
      </c>
      <c r="F34" s="60">
        <f aca="true" t="shared" si="13" ref="F34:O34">SUM(F23:F31)</f>
        <v>0</v>
      </c>
      <c r="G34" s="60">
        <f t="shared" si="13"/>
        <v>1321</v>
      </c>
      <c r="H34" s="60">
        <f t="shared" si="13"/>
        <v>490</v>
      </c>
      <c r="I34" s="60">
        <f t="shared" si="13"/>
        <v>1034</v>
      </c>
      <c r="J34" s="60">
        <f t="shared" si="13"/>
        <v>1240</v>
      </c>
      <c r="K34" s="60">
        <f t="shared" si="13"/>
        <v>0</v>
      </c>
      <c r="L34" s="60">
        <f t="shared" si="13"/>
        <v>756</v>
      </c>
      <c r="M34" s="60">
        <f t="shared" si="13"/>
        <v>0</v>
      </c>
      <c r="N34" s="60">
        <f t="shared" si="13"/>
        <v>0</v>
      </c>
      <c r="O34" s="60">
        <f t="shared" si="13"/>
        <v>0</v>
      </c>
      <c r="P34" s="61">
        <f>SUM(F34:O34)</f>
        <v>4841</v>
      </c>
      <c r="Q34" s="60">
        <f>SUM(Q23:Q31)</f>
        <v>8</v>
      </c>
    </row>
    <row r="36" spans="1:7" ht="18">
      <c r="A36" s="63" t="str">
        <f>Team_3</f>
        <v>BC Wiesbaden 1</v>
      </c>
      <c r="B36" s="63"/>
      <c r="C36" s="63"/>
      <c r="D36" s="63"/>
      <c r="E36" s="63"/>
      <c r="F36" s="63"/>
      <c r="G36" s="63"/>
    </row>
    <row r="37" spans="3:17" ht="12.75" customHeight="1">
      <c r="C37" s="62"/>
      <c r="D37" s="29"/>
      <c r="E37" s="30"/>
      <c r="F37" s="31" t="s">
        <v>65</v>
      </c>
      <c r="G37" s="31" t="s">
        <v>66</v>
      </c>
      <c r="H37" s="31" t="s">
        <v>67</v>
      </c>
      <c r="I37" s="31" t="s">
        <v>68</v>
      </c>
      <c r="J37" s="31" t="s">
        <v>69</v>
      </c>
      <c r="K37" s="31" t="s">
        <v>70</v>
      </c>
      <c r="L37" s="31" t="s">
        <v>71</v>
      </c>
      <c r="M37" s="31" t="s">
        <v>72</v>
      </c>
      <c r="N37" s="31" t="s">
        <v>73</v>
      </c>
      <c r="O37" s="32" t="s">
        <v>74</v>
      </c>
      <c r="P37" s="33" t="s">
        <v>75</v>
      </c>
      <c r="Q37" s="33" t="s">
        <v>76</v>
      </c>
    </row>
    <row r="38" spans="1:17" ht="120" customHeight="1">
      <c r="A38" s="34" t="s">
        <v>77</v>
      </c>
      <c r="B38" s="34" t="s">
        <v>78</v>
      </c>
      <c r="C38" s="34" t="s">
        <v>8</v>
      </c>
      <c r="D38" s="34" t="s">
        <v>79</v>
      </c>
      <c r="E38" s="71"/>
      <c r="F38" s="35" t="str">
        <f aca="true" t="shared" si="14" ref="F38:O38">IF(ISERROR(VLOOKUP(F39,EDV_Nummer,2,FALSE)),"",VLOOKUP(F39,EDV_Nummer,2,FALSE))</f>
        <v>Danny,Berardi</v>
      </c>
      <c r="G38" s="35" t="str">
        <f t="shared" si="14"/>
        <v>Horst,Elsenberger</v>
      </c>
      <c r="H38" s="35" t="str">
        <f t="shared" si="14"/>
        <v>Thomas,Feller</v>
      </c>
      <c r="I38" s="35" t="str">
        <f t="shared" si="14"/>
        <v>René,Rabenseifener</v>
      </c>
      <c r="J38" s="35" t="str">
        <f t="shared" si="14"/>
        <v>Terence,Smith</v>
      </c>
      <c r="K38" s="35" t="str">
        <f t="shared" si="14"/>
        <v>Robert,Triesch</v>
      </c>
      <c r="L38" s="35">
        <f t="shared" si="14"/>
      </c>
      <c r="M38" s="35">
        <f t="shared" si="14"/>
      </c>
      <c r="N38" s="35">
        <f t="shared" si="14"/>
      </c>
      <c r="O38" s="36">
        <f t="shared" si="14"/>
      </c>
      <c r="P38" s="33"/>
      <c r="Q38" s="33"/>
    </row>
    <row r="39" spans="1:17" ht="15" customHeight="1">
      <c r="A39" s="37"/>
      <c r="B39" s="37"/>
      <c r="C39" s="37"/>
      <c r="D39" s="37"/>
      <c r="E39" s="38" t="s">
        <v>80</v>
      </c>
      <c r="F39" s="39">
        <v>8086</v>
      </c>
      <c r="G39" s="39">
        <v>8270</v>
      </c>
      <c r="H39" s="39">
        <v>8295</v>
      </c>
      <c r="I39" s="39">
        <v>15679</v>
      </c>
      <c r="J39" s="39">
        <v>15838</v>
      </c>
      <c r="K39" s="39">
        <v>15301</v>
      </c>
      <c r="L39" s="39"/>
      <c r="M39" s="39"/>
      <c r="N39" s="39"/>
      <c r="O39" s="40"/>
      <c r="P39" s="33"/>
      <c r="Q39" s="33"/>
    </row>
    <row r="40" spans="1:17" ht="18">
      <c r="A40" s="41" t="str">
        <f aca="true" t="shared" si="15" ref="A40:A48">IF(ISERROR(VLOOKUP(B40,Teamnr,2,TRUE)),"",VLOOKUP(B40,Teamnr,2,TRUE))</f>
        <v>BC Cosmos Wiesbaden </v>
      </c>
      <c r="B40" s="42">
        <v>7</v>
      </c>
      <c r="C40" s="43">
        <v>673</v>
      </c>
      <c r="D40" s="31">
        <v>8</v>
      </c>
      <c r="E40" s="44">
        <v>227</v>
      </c>
      <c r="F40" s="65">
        <v>223</v>
      </c>
      <c r="G40" s="66">
        <v>155</v>
      </c>
      <c r="H40" s="66">
        <v>132</v>
      </c>
      <c r="I40" s="66">
        <v>177</v>
      </c>
      <c r="J40" s="66"/>
      <c r="K40" s="66"/>
      <c r="L40" s="47"/>
      <c r="M40" s="47"/>
      <c r="N40" s="47"/>
      <c r="O40" s="47"/>
      <c r="P40" s="48">
        <f>IF(SUM(F40:O40)=0,0,SUM(F40:O40))</f>
        <v>687</v>
      </c>
      <c r="Q40" s="49">
        <f>IF(AND(ISBLANK(C40),P40=0),0,IF(P40&gt;C40,2,IF(P40&lt;C40,0,IF(P40=C40,1))))</f>
        <v>2</v>
      </c>
    </row>
    <row r="41" spans="1:17" ht="18">
      <c r="A41" s="41" t="str">
        <f t="shared" si="15"/>
        <v>SW Friedberg 1</v>
      </c>
      <c r="B41" s="42">
        <v>6</v>
      </c>
      <c r="C41" s="43">
        <v>689</v>
      </c>
      <c r="D41" s="31">
        <v>3</v>
      </c>
      <c r="E41" s="44">
        <v>233</v>
      </c>
      <c r="F41" s="67">
        <v>155</v>
      </c>
      <c r="G41" s="68">
        <v>173</v>
      </c>
      <c r="H41" s="68">
        <v>177</v>
      </c>
      <c r="I41" s="68">
        <v>171</v>
      </c>
      <c r="J41" s="68"/>
      <c r="K41" s="68"/>
      <c r="L41" s="47"/>
      <c r="M41" s="47"/>
      <c r="N41" s="47"/>
      <c r="O41" s="47"/>
      <c r="P41" s="48">
        <f aca="true" t="shared" si="16" ref="P41:P48">IF(SUM(F41:O41)=0,0,SUM(F41:O41))</f>
        <v>676</v>
      </c>
      <c r="Q41" s="49">
        <f aca="true" t="shared" si="17" ref="Q41:Q48">IF(AND(ISBLANK(C41),P41=0),0,IF(P41&gt;C41,2,IF(P41&lt;C41,0,IF(P41=C41,1))))</f>
        <v>0</v>
      </c>
    </row>
    <row r="42" spans="1:17" ht="18">
      <c r="A42" s="41" t="str">
        <f t="shared" si="15"/>
        <v>FSV Frankfurt 1 </v>
      </c>
      <c r="B42" s="42">
        <v>8</v>
      </c>
      <c r="C42" s="43">
        <v>697</v>
      </c>
      <c r="D42" s="31">
        <v>7</v>
      </c>
      <c r="E42" s="44">
        <v>236</v>
      </c>
      <c r="F42" s="67">
        <v>186</v>
      </c>
      <c r="G42" s="68">
        <v>167</v>
      </c>
      <c r="H42" s="68">
        <v>148</v>
      </c>
      <c r="I42" s="68">
        <v>151</v>
      </c>
      <c r="J42" s="68"/>
      <c r="K42" s="68"/>
      <c r="L42" s="47"/>
      <c r="M42" s="47"/>
      <c r="N42" s="47"/>
      <c r="O42" s="47"/>
      <c r="P42" s="48">
        <f t="shared" si="16"/>
        <v>652</v>
      </c>
      <c r="Q42" s="49">
        <f t="shared" si="17"/>
        <v>0</v>
      </c>
    </row>
    <row r="43" spans="1:17" ht="18">
      <c r="A43" s="41" t="str">
        <f t="shared" si="15"/>
        <v>Finale Kassel 2 </v>
      </c>
      <c r="B43" s="42">
        <v>2</v>
      </c>
      <c r="C43" s="43">
        <v>621</v>
      </c>
      <c r="D43" s="31">
        <v>4</v>
      </c>
      <c r="E43" s="44">
        <v>242</v>
      </c>
      <c r="F43" s="67">
        <v>229</v>
      </c>
      <c r="G43" s="68">
        <v>151</v>
      </c>
      <c r="H43" s="68">
        <v>164</v>
      </c>
      <c r="I43" s="68">
        <v>146</v>
      </c>
      <c r="J43" s="68"/>
      <c r="K43" s="68"/>
      <c r="L43" s="47"/>
      <c r="M43" s="47"/>
      <c r="N43" s="47"/>
      <c r="O43" s="47"/>
      <c r="P43" s="48">
        <f t="shared" si="16"/>
        <v>690</v>
      </c>
      <c r="Q43" s="49">
        <f t="shared" si="17"/>
        <v>2</v>
      </c>
    </row>
    <row r="44" spans="1:17" ht="18">
      <c r="A44" s="41" t="str">
        <f t="shared" si="15"/>
        <v>BC Gießen 2</v>
      </c>
      <c r="B44" s="42">
        <v>5</v>
      </c>
      <c r="C44" s="43">
        <v>690</v>
      </c>
      <c r="D44" s="31">
        <v>1</v>
      </c>
      <c r="E44" s="44">
        <v>250</v>
      </c>
      <c r="F44" s="67">
        <v>170</v>
      </c>
      <c r="G44" s="68">
        <v>135</v>
      </c>
      <c r="H44" s="68">
        <v>175</v>
      </c>
      <c r="I44" s="68">
        <v>152</v>
      </c>
      <c r="J44" s="68"/>
      <c r="K44" s="68"/>
      <c r="L44" s="47"/>
      <c r="M44" s="47"/>
      <c r="N44" s="47"/>
      <c r="O44" s="47"/>
      <c r="P44" s="48">
        <f t="shared" si="16"/>
        <v>632</v>
      </c>
      <c r="Q44" s="49">
        <f t="shared" si="17"/>
        <v>0</v>
      </c>
    </row>
    <row r="45" spans="1:17" ht="18">
      <c r="A45" s="41" t="str">
        <f t="shared" si="15"/>
        <v>BC 83 Kelsterbach 1</v>
      </c>
      <c r="B45" s="42">
        <v>4</v>
      </c>
      <c r="C45" s="43">
        <v>725</v>
      </c>
      <c r="D45" s="31">
        <v>5</v>
      </c>
      <c r="E45" s="44">
        <v>254</v>
      </c>
      <c r="F45" s="67">
        <v>193</v>
      </c>
      <c r="G45" s="68">
        <v>184</v>
      </c>
      <c r="H45" s="68">
        <v>159</v>
      </c>
      <c r="I45" s="68">
        <v>136</v>
      </c>
      <c r="J45" s="68"/>
      <c r="K45" s="68"/>
      <c r="L45" s="47"/>
      <c r="M45" s="47"/>
      <c r="N45" s="47"/>
      <c r="O45" s="47"/>
      <c r="P45" s="48">
        <f t="shared" si="16"/>
        <v>672</v>
      </c>
      <c r="Q45" s="49">
        <f t="shared" si="17"/>
        <v>0</v>
      </c>
    </row>
    <row r="46" spans="1:17" ht="18">
      <c r="A46" s="41" t="str">
        <f t="shared" si="15"/>
        <v>BSV Oberrad 1</v>
      </c>
      <c r="B46" s="42">
        <v>1</v>
      </c>
      <c r="C46" s="43">
        <v>655</v>
      </c>
      <c r="D46" s="31">
        <v>2</v>
      </c>
      <c r="E46" s="44">
        <v>256</v>
      </c>
      <c r="F46" s="67">
        <v>221</v>
      </c>
      <c r="G46" s="68">
        <v>162</v>
      </c>
      <c r="H46" s="68">
        <v>194</v>
      </c>
      <c r="I46" s="68">
        <v>133</v>
      </c>
      <c r="J46" s="68"/>
      <c r="K46" s="68"/>
      <c r="L46" s="47"/>
      <c r="M46" s="47"/>
      <c r="N46" s="47"/>
      <c r="O46" s="47"/>
      <c r="P46" s="48">
        <f t="shared" si="16"/>
        <v>710</v>
      </c>
      <c r="Q46" s="49">
        <f t="shared" si="17"/>
        <v>2</v>
      </c>
    </row>
    <row r="47" spans="1:17" ht="18">
      <c r="A47" s="41">
        <f t="shared" si="15"/>
      </c>
      <c r="B47" s="42"/>
      <c r="C47" s="43"/>
      <c r="D47" s="31"/>
      <c r="E47" s="44">
        <v>263</v>
      </c>
      <c r="F47" s="67"/>
      <c r="G47" s="68"/>
      <c r="H47" s="68"/>
      <c r="I47" s="68"/>
      <c r="J47" s="68"/>
      <c r="K47" s="68"/>
      <c r="L47" s="47"/>
      <c r="M47" s="47"/>
      <c r="N47" s="47"/>
      <c r="O47" s="47"/>
      <c r="P47" s="48">
        <f t="shared" si="16"/>
        <v>0</v>
      </c>
      <c r="Q47" s="49">
        <f t="shared" si="17"/>
        <v>0</v>
      </c>
    </row>
    <row r="48" spans="1:17" ht="18.75" thickBot="1">
      <c r="A48" s="41">
        <f t="shared" si="15"/>
      </c>
      <c r="B48" s="42"/>
      <c r="C48" s="43"/>
      <c r="D48" s="31"/>
      <c r="E48" s="44">
        <v>269</v>
      </c>
      <c r="F48" s="69"/>
      <c r="G48" s="70"/>
      <c r="H48" s="70"/>
      <c r="I48" s="70"/>
      <c r="J48" s="70"/>
      <c r="K48" s="70"/>
      <c r="L48" s="54"/>
      <c r="M48" s="54"/>
      <c r="N48" s="54"/>
      <c r="O48" s="54"/>
      <c r="P48" s="48">
        <f t="shared" si="16"/>
        <v>0</v>
      </c>
      <c r="Q48" s="49">
        <f t="shared" si="17"/>
        <v>0</v>
      </c>
    </row>
    <row r="49" spans="3:17" ht="12.75">
      <c r="C49" s="55"/>
      <c r="E49" s="56" t="s">
        <v>81</v>
      </c>
      <c r="F49" s="57">
        <f aca="true" t="shared" si="18" ref="F49:O49">COUNTA(F40:F48)</f>
        <v>7</v>
      </c>
      <c r="G49" s="57">
        <f t="shared" si="18"/>
        <v>7</v>
      </c>
      <c r="H49" s="57">
        <f t="shared" si="18"/>
        <v>7</v>
      </c>
      <c r="I49" s="57">
        <f t="shared" si="18"/>
        <v>7</v>
      </c>
      <c r="J49" s="57">
        <f t="shared" si="18"/>
        <v>0</v>
      </c>
      <c r="K49" s="57">
        <f t="shared" si="18"/>
        <v>0</v>
      </c>
      <c r="L49" s="57">
        <f t="shared" si="18"/>
        <v>0</v>
      </c>
      <c r="M49" s="57">
        <f t="shared" si="18"/>
        <v>0</v>
      </c>
      <c r="N49" s="57">
        <f t="shared" si="18"/>
        <v>0</v>
      </c>
      <c r="O49" s="57">
        <f t="shared" si="18"/>
        <v>0</v>
      </c>
      <c r="P49" s="57">
        <f>SUM(F49:O49)</f>
        <v>28</v>
      </c>
      <c r="Q49" s="58"/>
    </row>
    <row r="50" spans="3:17" ht="12.75">
      <c r="C50" s="55"/>
      <c r="E50" s="59" t="s">
        <v>82</v>
      </c>
      <c r="F50" s="57">
        <f>IF(ISERROR(F51/F49),"",F51/F49)</f>
        <v>196.71428571428572</v>
      </c>
      <c r="G50" s="57">
        <f aca="true" t="shared" si="19" ref="G50:O50">IF(ISERROR(G51/G49),"",G51/G49)</f>
        <v>161</v>
      </c>
      <c r="H50" s="57">
        <f t="shared" si="19"/>
        <v>164.14285714285714</v>
      </c>
      <c r="I50" s="57">
        <f t="shared" si="19"/>
        <v>152.28571428571428</v>
      </c>
      <c r="J50" s="57">
        <f t="shared" si="19"/>
      </c>
      <c r="K50" s="57">
        <f t="shared" si="19"/>
      </c>
      <c r="L50" s="57">
        <f t="shared" si="19"/>
      </c>
      <c r="M50" s="57">
        <f t="shared" si="19"/>
      </c>
      <c r="N50" s="57">
        <f t="shared" si="19"/>
      </c>
      <c r="O50" s="57">
        <f t="shared" si="19"/>
      </c>
      <c r="P50" s="57">
        <f>P51/P49</f>
        <v>168.53571428571428</v>
      </c>
      <c r="Q50" s="58"/>
    </row>
    <row r="51" spans="3:17" ht="12.75">
      <c r="C51" s="55"/>
      <c r="E51" s="59" t="s">
        <v>75</v>
      </c>
      <c r="F51" s="60">
        <f aca="true" t="shared" si="20" ref="F51:O51">SUM(F40:F48)</f>
        <v>1377</v>
      </c>
      <c r="G51" s="60">
        <f t="shared" si="20"/>
        <v>1127</v>
      </c>
      <c r="H51" s="60">
        <f t="shared" si="20"/>
        <v>1149</v>
      </c>
      <c r="I51" s="60">
        <f t="shared" si="20"/>
        <v>1066</v>
      </c>
      <c r="J51" s="60">
        <f t="shared" si="20"/>
        <v>0</v>
      </c>
      <c r="K51" s="60">
        <f t="shared" si="20"/>
        <v>0</v>
      </c>
      <c r="L51" s="60">
        <f t="shared" si="20"/>
        <v>0</v>
      </c>
      <c r="M51" s="60">
        <f t="shared" si="20"/>
        <v>0</v>
      </c>
      <c r="N51" s="60">
        <f t="shared" si="20"/>
        <v>0</v>
      </c>
      <c r="O51" s="60">
        <f t="shared" si="20"/>
        <v>0</v>
      </c>
      <c r="P51" s="61">
        <f>SUM(F51:O51)</f>
        <v>4719</v>
      </c>
      <c r="Q51" s="60">
        <f>SUM(Q40:Q48)</f>
        <v>6</v>
      </c>
    </row>
    <row r="53" spans="1:7" ht="18">
      <c r="A53" s="63" t="str">
        <f>Team_4</f>
        <v>BC 83 Kelsterbach 1</v>
      </c>
      <c r="B53" s="63"/>
      <c r="C53" s="63"/>
      <c r="D53" s="63"/>
      <c r="E53" s="63"/>
      <c r="F53" s="63"/>
      <c r="G53" s="63"/>
    </row>
    <row r="54" spans="3:17" ht="12.75" customHeight="1">
      <c r="C54" s="62"/>
      <c r="D54" s="29"/>
      <c r="E54" s="30"/>
      <c r="F54" s="31" t="s">
        <v>65</v>
      </c>
      <c r="G54" s="31" t="s">
        <v>66</v>
      </c>
      <c r="H54" s="31" t="s">
        <v>67</v>
      </c>
      <c r="I54" s="31" t="s">
        <v>68</v>
      </c>
      <c r="J54" s="31" t="s">
        <v>69</v>
      </c>
      <c r="K54" s="31" t="s">
        <v>70</v>
      </c>
      <c r="L54" s="31" t="s">
        <v>71</v>
      </c>
      <c r="M54" s="31" t="s">
        <v>72</v>
      </c>
      <c r="N54" s="31" t="s">
        <v>73</v>
      </c>
      <c r="O54" s="32" t="s">
        <v>74</v>
      </c>
      <c r="P54" s="33" t="s">
        <v>75</v>
      </c>
      <c r="Q54" s="33" t="s">
        <v>76</v>
      </c>
    </row>
    <row r="55" spans="1:17" ht="120" customHeight="1">
      <c r="A55" s="34" t="s">
        <v>77</v>
      </c>
      <c r="B55" s="34" t="s">
        <v>78</v>
      </c>
      <c r="C55" s="34" t="s">
        <v>8</v>
      </c>
      <c r="D55" s="34" t="s">
        <v>79</v>
      </c>
      <c r="E55" s="71"/>
      <c r="F55" s="35" t="str">
        <f aca="true" t="shared" si="21" ref="F55:O55">IF(ISERROR(VLOOKUP(F56,EDV_Nummer,2,FALSE)),"",VLOOKUP(F56,EDV_Nummer,2,FALSE))</f>
        <v>Wolfgang,Emmerich</v>
      </c>
      <c r="G55" s="35" t="str">
        <f t="shared" si="21"/>
        <v>Stefan,Mazzon</v>
      </c>
      <c r="H55" s="35" t="str">
        <f t="shared" si="21"/>
        <v>Roland,Flassig</v>
      </c>
      <c r="I55" s="35" t="str">
        <f t="shared" si="21"/>
        <v>Michael,Kiefer</v>
      </c>
      <c r="J55" s="35" t="str">
        <f t="shared" si="21"/>
        <v>Wolfgang,Schwarz</v>
      </c>
      <c r="K55" s="35" t="str">
        <f t="shared" si="21"/>
        <v>Damian,Machura</v>
      </c>
      <c r="L55" s="35">
        <f t="shared" si="21"/>
      </c>
      <c r="M55" s="35">
        <f t="shared" si="21"/>
      </c>
      <c r="N55" s="35">
        <f t="shared" si="21"/>
      </c>
      <c r="O55" s="36">
        <f t="shared" si="21"/>
      </c>
      <c r="P55" s="33"/>
      <c r="Q55" s="33"/>
    </row>
    <row r="56" spans="1:17" ht="15" customHeight="1">
      <c r="A56" s="37"/>
      <c r="B56" s="37"/>
      <c r="C56" s="37"/>
      <c r="D56" s="37"/>
      <c r="E56" s="38" t="s">
        <v>80</v>
      </c>
      <c r="F56" s="39">
        <v>8272</v>
      </c>
      <c r="G56" s="39">
        <v>8793</v>
      </c>
      <c r="H56" s="39">
        <v>8323</v>
      </c>
      <c r="I56" s="39">
        <v>8639</v>
      </c>
      <c r="J56" s="39">
        <v>15170</v>
      </c>
      <c r="K56" s="39">
        <v>15783</v>
      </c>
      <c r="L56" s="39"/>
      <c r="M56" s="39"/>
      <c r="N56" s="39"/>
      <c r="O56" s="40"/>
      <c r="P56" s="33"/>
      <c r="Q56" s="33"/>
    </row>
    <row r="57" spans="1:17" ht="18" customHeight="1">
      <c r="A57" s="41" t="str">
        <f aca="true" t="shared" si="22" ref="A57:A65">IF(ISERROR(VLOOKUP(B57,Teamnr,2,TRUE)),"",VLOOKUP(B57,Teamnr,2,TRUE))</f>
        <v>BC Gießen 2</v>
      </c>
      <c r="B57" s="42">
        <v>5</v>
      </c>
      <c r="C57" s="43">
        <v>703</v>
      </c>
      <c r="D57" s="31">
        <v>4</v>
      </c>
      <c r="E57" s="44">
        <v>230</v>
      </c>
      <c r="F57" s="65">
        <v>177</v>
      </c>
      <c r="G57" s="66"/>
      <c r="H57" s="66">
        <v>193</v>
      </c>
      <c r="I57" s="66">
        <v>213</v>
      </c>
      <c r="J57" s="66">
        <v>206</v>
      </c>
      <c r="K57" s="66"/>
      <c r="L57" s="47"/>
      <c r="M57" s="47"/>
      <c r="N57" s="47"/>
      <c r="O57" s="47"/>
      <c r="P57" s="48">
        <f>IF(SUM(F57:O57)=0,0,SUM(F57:O57))</f>
        <v>789</v>
      </c>
      <c r="Q57" s="49">
        <f>IF(AND(ISBLANK(C57),P57=0),0,IF(P57&gt;C57,2,IF(P57&lt;C57,0,IF(P57=C57,1))))</f>
        <v>2</v>
      </c>
    </row>
    <row r="58" spans="1:17" ht="18" customHeight="1">
      <c r="A58" s="41" t="str">
        <f t="shared" si="22"/>
        <v>FSV Frankfurt 1 </v>
      </c>
      <c r="B58" s="42">
        <v>8</v>
      </c>
      <c r="C58" s="43">
        <v>596</v>
      </c>
      <c r="D58" s="31">
        <v>2</v>
      </c>
      <c r="E58" s="44">
        <v>231</v>
      </c>
      <c r="F58" s="67">
        <v>194</v>
      </c>
      <c r="G58" s="68"/>
      <c r="H58" s="68">
        <v>163</v>
      </c>
      <c r="I58" s="68">
        <v>168</v>
      </c>
      <c r="J58" s="68">
        <v>156</v>
      </c>
      <c r="K58" s="68"/>
      <c r="L58" s="47"/>
      <c r="M58" s="47"/>
      <c r="N58" s="47"/>
      <c r="O58" s="47"/>
      <c r="P58" s="48">
        <f aca="true" t="shared" si="23" ref="P58:P65">IF(SUM(F58:O58)=0,0,SUM(F58:O58))</f>
        <v>681</v>
      </c>
      <c r="Q58" s="49">
        <f aca="true" t="shared" si="24" ref="Q58:Q65">IF(AND(ISBLANK(C58),P58=0),0,IF(P58&gt;C58,2,IF(P58&lt;C58,0,IF(P58=C58,1))))</f>
        <v>2</v>
      </c>
    </row>
    <row r="59" spans="1:17" ht="18" customHeight="1">
      <c r="A59" s="41" t="str">
        <f t="shared" si="22"/>
        <v>SW Friedberg 1</v>
      </c>
      <c r="B59" s="42">
        <v>6</v>
      </c>
      <c r="C59" s="43">
        <v>653</v>
      </c>
      <c r="D59" s="31">
        <v>5</v>
      </c>
      <c r="E59" s="44">
        <v>238</v>
      </c>
      <c r="F59" s="67">
        <v>162</v>
      </c>
      <c r="G59" s="68"/>
      <c r="H59" s="68">
        <v>201</v>
      </c>
      <c r="I59" s="68">
        <v>194</v>
      </c>
      <c r="J59" s="68"/>
      <c r="K59" s="68">
        <v>175</v>
      </c>
      <c r="L59" s="47"/>
      <c r="M59" s="47"/>
      <c r="N59" s="47"/>
      <c r="O59" s="47"/>
      <c r="P59" s="48">
        <f t="shared" si="23"/>
        <v>732</v>
      </c>
      <c r="Q59" s="49">
        <f t="shared" si="24"/>
        <v>2</v>
      </c>
    </row>
    <row r="60" spans="1:17" ht="18" customHeight="1">
      <c r="A60" s="41" t="str">
        <f t="shared" si="22"/>
        <v>BSV Oberrad 1</v>
      </c>
      <c r="B60" s="42">
        <v>1</v>
      </c>
      <c r="C60" s="43">
        <v>762</v>
      </c>
      <c r="D60" s="31">
        <v>7</v>
      </c>
      <c r="E60" s="44">
        <v>244</v>
      </c>
      <c r="F60" s="67"/>
      <c r="G60" s="68"/>
      <c r="H60" s="68">
        <v>169</v>
      </c>
      <c r="I60" s="68">
        <v>192</v>
      </c>
      <c r="J60" s="68">
        <v>157</v>
      </c>
      <c r="K60" s="68">
        <v>144</v>
      </c>
      <c r="L60" s="47"/>
      <c r="M60" s="47"/>
      <c r="N60" s="47"/>
      <c r="O60" s="47"/>
      <c r="P60" s="48">
        <f t="shared" si="23"/>
        <v>662</v>
      </c>
      <c r="Q60" s="49">
        <f t="shared" si="24"/>
        <v>0</v>
      </c>
    </row>
    <row r="61" spans="1:17" ht="18" customHeight="1">
      <c r="A61" s="41" t="str">
        <f t="shared" si="22"/>
        <v>BC Cosmos Wiesbaden </v>
      </c>
      <c r="B61" s="42">
        <v>7</v>
      </c>
      <c r="C61" s="43">
        <v>612</v>
      </c>
      <c r="D61" s="31">
        <v>3</v>
      </c>
      <c r="E61" s="44">
        <v>246</v>
      </c>
      <c r="F61" s="67">
        <v>181</v>
      </c>
      <c r="G61" s="68"/>
      <c r="H61" s="68">
        <v>170</v>
      </c>
      <c r="I61" s="68">
        <v>163</v>
      </c>
      <c r="J61" s="68">
        <v>178</v>
      </c>
      <c r="K61" s="68"/>
      <c r="L61" s="47"/>
      <c r="M61" s="47"/>
      <c r="N61" s="47"/>
      <c r="O61" s="47"/>
      <c r="P61" s="48">
        <f t="shared" si="23"/>
        <v>692</v>
      </c>
      <c r="Q61" s="49">
        <f t="shared" si="24"/>
        <v>2</v>
      </c>
    </row>
    <row r="62" spans="1:17" ht="18" customHeight="1">
      <c r="A62" s="41" t="str">
        <f t="shared" si="22"/>
        <v>BC Wiesbaden 1</v>
      </c>
      <c r="B62" s="42">
        <v>3</v>
      </c>
      <c r="C62" s="43">
        <v>672</v>
      </c>
      <c r="D62" s="31">
        <v>6</v>
      </c>
      <c r="E62" s="44">
        <v>255</v>
      </c>
      <c r="F62" s="67">
        <v>214</v>
      </c>
      <c r="G62" s="68"/>
      <c r="H62" s="68">
        <v>123</v>
      </c>
      <c r="I62" s="68">
        <v>219</v>
      </c>
      <c r="J62" s="68">
        <v>169</v>
      </c>
      <c r="K62" s="68"/>
      <c r="L62" s="47"/>
      <c r="M62" s="47"/>
      <c r="N62" s="47"/>
      <c r="O62" s="47"/>
      <c r="P62" s="48">
        <f t="shared" si="23"/>
        <v>725</v>
      </c>
      <c r="Q62" s="49">
        <f t="shared" si="24"/>
        <v>2</v>
      </c>
    </row>
    <row r="63" spans="1:17" ht="18" customHeight="1">
      <c r="A63" s="41" t="str">
        <f t="shared" si="22"/>
        <v>Finale Kassel 2 </v>
      </c>
      <c r="B63" s="42">
        <v>2</v>
      </c>
      <c r="C63" s="43">
        <v>626</v>
      </c>
      <c r="D63" s="31">
        <v>8</v>
      </c>
      <c r="E63" s="44">
        <v>258</v>
      </c>
      <c r="F63" s="67">
        <v>198</v>
      </c>
      <c r="G63" s="68"/>
      <c r="H63" s="68"/>
      <c r="I63" s="68">
        <v>185</v>
      </c>
      <c r="J63" s="68">
        <v>123</v>
      </c>
      <c r="K63" s="68">
        <v>189</v>
      </c>
      <c r="L63" s="47"/>
      <c r="M63" s="47"/>
      <c r="N63" s="47"/>
      <c r="O63" s="47"/>
      <c r="P63" s="48">
        <f t="shared" si="23"/>
        <v>695</v>
      </c>
      <c r="Q63" s="49">
        <f t="shared" si="24"/>
        <v>2</v>
      </c>
    </row>
    <row r="64" spans="1:17" ht="18" customHeight="1">
      <c r="A64" s="41">
        <f t="shared" si="22"/>
      </c>
      <c r="B64" s="42"/>
      <c r="C64" s="43"/>
      <c r="D64" s="31"/>
      <c r="E64" s="44">
        <v>262</v>
      </c>
      <c r="F64" s="67"/>
      <c r="G64" s="68"/>
      <c r="H64" s="68"/>
      <c r="I64" s="68"/>
      <c r="J64" s="68"/>
      <c r="K64" s="68"/>
      <c r="L64" s="47"/>
      <c r="M64" s="47"/>
      <c r="N64" s="47"/>
      <c r="O64" s="47"/>
      <c r="P64" s="48">
        <f t="shared" si="23"/>
        <v>0</v>
      </c>
      <c r="Q64" s="49">
        <f t="shared" si="24"/>
        <v>0</v>
      </c>
    </row>
    <row r="65" spans="1:17" ht="18" customHeight="1" thickBot="1">
      <c r="A65" s="41">
        <f t="shared" si="22"/>
      </c>
      <c r="B65" s="42"/>
      <c r="C65" s="43"/>
      <c r="D65" s="31"/>
      <c r="E65" s="44">
        <v>269</v>
      </c>
      <c r="F65" s="69"/>
      <c r="G65" s="70"/>
      <c r="H65" s="70"/>
      <c r="I65" s="70"/>
      <c r="J65" s="70"/>
      <c r="K65" s="70"/>
      <c r="L65" s="54"/>
      <c r="M65" s="54"/>
      <c r="N65" s="54"/>
      <c r="O65" s="54"/>
      <c r="P65" s="48">
        <f t="shared" si="23"/>
        <v>0</v>
      </c>
      <c r="Q65" s="49">
        <f t="shared" si="24"/>
        <v>0</v>
      </c>
    </row>
    <row r="66" spans="3:17" ht="12.75">
      <c r="C66" s="55"/>
      <c r="E66" s="56" t="s">
        <v>81</v>
      </c>
      <c r="F66" s="57">
        <f aca="true" t="shared" si="25" ref="F66:O66">COUNTA(F57:F65)</f>
        <v>6</v>
      </c>
      <c r="G66" s="57">
        <f t="shared" si="25"/>
        <v>0</v>
      </c>
      <c r="H66" s="57">
        <f t="shared" si="25"/>
        <v>6</v>
      </c>
      <c r="I66" s="57">
        <f t="shared" si="25"/>
        <v>7</v>
      </c>
      <c r="J66" s="57">
        <f t="shared" si="25"/>
        <v>6</v>
      </c>
      <c r="K66" s="57">
        <f t="shared" si="25"/>
        <v>3</v>
      </c>
      <c r="L66" s="57">
        <f t="shared" si="25"/>
        <v>0</v>
      </c>
      <c r="M66" s="57">
        <f t="shared" si="25"/>
        <v>0</v>
      </c>
      <c r="N66" s="57">
        <f t="shared" si="25"/>
        <v>0</v>
      </c>
      <c r="O66" s="57">
        <f t="shared" si="25"/>
        <v>0</v>
      </c>
      <c r="P66" s="57">
        <f>SUM(F66:O66)</f>
        <v>28</v>
      </c>
      <c r="Q66" s="58"/>
    </row>
    <row r="67" spans="3:17" ht="12.75">
      <c r="C67" s="55"/>
      <c r="E67" s="59" t="s">
        <v>82</v>
      </c>
      <c r="F67" s="57">
        <f>IF(ISERROR(F68/F66),"",F68/F66)</f>
        <v>187.66666666666666</v>
      </c>
      <c r="G67" s="57">
        <f aca="true" t="shared" si="26" ref="G67:O67">IF(ISERROR(G68/G66),"",G68/G66)</f>
      </c>
      <c r="H67" s="57">
        <f t="shared" si="26"/>
        <v>169.83333333333334</v>
      </c>
      <c r="I67" s="57">
        <f t="shared" si="26"/>
        <v>190.57142857142858</v>
      </c>
      <c r="J67" s="57">
        <f t="shared" si="26"/>
        <v>164.83333333333334</v>
      </c>
      <c r="K67" s="57">
        <f t="shared" si="26"/>
        <v>169.33333333333334</v>
      </c>
      <c r="L67" s="57">
        <f t="shared" si="26"/>
      </c>
      <c r="M67" s="57">
        <f t="shared" si="26"/>
      </c>
      <c r="N67" s="57">
        <f t="shared" si="26"/>
      </c>
      <c r="O67" s="57">
        <f t="shared" si="26"/>
      </c>
      <c r="P67" s="57">
        <f>P68/P66</f>
        <v>177.71428571428572</v>
      </c>
      <c r="Q67" s="58"/>
    </row>
    <row r="68" spans="3:17" ht="12.75">
      <c r="C68" s="55"/>
      <c r="E68" s="59" t="s">
        <v>75</v>
      </c>
      <c r="F68" s="60">
        <f aca="true" t="shared" si="27" ref="F68:O68">SUM(F57:F65)</f>
        <v>1126</v>
      </c>
      <c r="G68" s="60">
        <f t="shared" si="27"/>
        <v>0</v>
      </c>
      <c r="H68" s="60">
        <f t="shared" si="27"/>
        <v>1019</v>
      </c>
      <c r="I68" s="60">
        <f t="shared" si="27"/>
        <v>1334</v>
      </c>
      <c r="J68" s="60">
        <f t="shared" si="27"/>
        <v>989</v>
      </c>
      <c r="K68" s="60">
        <f t="shared" si="27"/>
        <v>508</v>
      </c>
      <c r="L68" s="60">
        <f t="shared" si="27"/>
        <v>0</v>
      </c>
      <c r="M68" s="60">
        <f t="shared" si="27"/>
        <v>0</v>
      </c>
      <c r="N68" s="60">
        <f t="shared" si="27"/>
        <v>0</v>
      </c>
      <c r="O68" s="60">
        <f t="shared" si="27"/>
        <v>0</v>
      </c>
      <c r="P68" s="61">
        <f>SUM(F68:O68)</f>
        <v>4976</v>
      </c>
      <c r="Q68" s="60">
        <f>SUM(Q57:Q65)</f>
        <v>12</v>
      </c>
    </row>
    <row r="70" spans="1:7" ht="18">
      <c r="A70" s="63" t="str">
        <f>Team_5</f>
        <v>BC Gießen 2</v>
      </c>
      <c r="B70" s="63"/>
      <c r="C70" s="63"/>
      <c r="D70" s="63"/>
      <c r="E70" s="63"/>
      <c r="F70" s="63"/>
      <c r="G70" s="63"/>
    </row>
    <row r="71" spans="3:17" ht="12.75" customHeight="1">
      <c r="C71" s="62"/>
      <c r="D71" s="29"/>
      <c r="E71" s="30"/>
      <c r="F71" s="31" t="s">
        <v>65</v>
      </c>
      <c r="G71" s="31" t="s">
        <v>66</v>
      </c>
      <c r="H71" s="31" t="s">
        <v>67</v>
      </c>
      <c r="I71" s="31" t="s">
        <v>68</v>
      </c>
      <c r="J71" s="31" t="s">
        <v>69</v>
      </c>
      <c r="K71" s="31" t="s">
        <v>70</v>
      </c>
      <c r="L71" s="31" t="s">
        <v>71</v>
      </c>
      <c r="M71" s="31" t="s">
        <v>72</v>
      </c>
      <c r="N71" s="31" t="s">
        <v>73</v>
      </c>
      <c r="O71" s="32" t="s">
        <v>74</v>
      </c>
      <c r="P71" s="33" t="s">
        <v>75</v>
      </c>
      <c r="Q71" s="33" t="s">
        <v>76</v>
      </c>
    </row>
    <row r="72" spans="1:17" ht="120" customHeight="1">
      <c r="A72" s="34" t="s">
        <v>77</v>
      </c>
      <c r="B72" s="34" t="s">
        <v>78</v>
      </c>
      <c r="C72" s="34" t="s">
        <v>8</v>
      </c>
      <c r="D72" s="34" t="s">
        <v>79</v>
      </c>
      <c r="E72" s="71"/>
      <c r="F72" s="35" t="str">
        <f aca="true" t="shared" si="28" ref="F72:O72">IF(ISERROR(VLOOKUP(F73,EDV_Nummer,2,FALSE)),"",VLOOKUP(F73,EDV_Nummer,2,FALSE))</f>
        <v>Bertram,Gilbert</v>
      </c>
      <c r="G72" s="35" t="str">
        <f t="shared" si="28"/>
        <v>Hartmut,Braun</v>
      </c>
      <c r="H72" s="35" t="str">
        <f t="shared" si="28"/>
        <v>Andreas,Opper</v>
      </c>
      <c r="I72" s="35" t="str">
        <f t="shared" si="28"/>
        <v>Michael,Opper</v>
      </c>
      <c r="J72" s="35" t="str">
        <f t="shared" si="28"/>
        <v>Volker,Schneider</v>
      </c>
      <c r="K72" s="35">
        <f t="shared" si="28"/>
      </c>
      <c r="L72" s="35">
        <f t="shared" si="28"/>
      </c>
      <c r="M72" s="35">
        <f t="shared" si="28"/>
      </c>
      <c r="N72" s="35">
        <f t="shared" si="28"/>
      </c>
      <c r="O72" s="36">
        <f t="shared" si="28"/>
      </c>
      <c r="P72" s="33"/>
      <c r="Q72" s="33"/>
    </row>
    <row r="73" spans="1:17" ht="15" customHeight="1">
      <c r="A73" s="37"/>
      <c r="B73" s="37"/>
      <c r="C73" s="37"/>
      <c r="D73" s="37"/>
      <c r="E73" s="38" t="s">
        <v>80</v>
      </c>
      <c r="F73" s="39">
        <v>15644</v>
      </c>
      <c r="G73" s="39">
        <v>8140</v>
      </c>
      <c r="H73" s="39">
        <v>8910</v>
      </c>
      <c r="I73" s="39">
        <v>8911</v>
      </c>
      <c r="J73" s="39">
        <v>15133</v>
      </c>
      <c r="K73" s="39"/>
      <c r="L73" s="39"/>
      <c r="M73" s="39"/>
      <c r="N73" s="39"/>
      <c r="O73" s="40"/>
      <c r="P73" s="33"/>
      <c r="Q73" s="33"/>
    </row>
    <row r="74" spans="1:17" ht="18" customHeight="1">
      <c r="A74" s="41" t="str">
        <f aca="true" t="shared" si="29" ref="A74:A82">IF(ISERROR(VLOOKUP(B74,Teamnr,2,TRUE)),"",VLOOKUP(B74,Teamnr,2,TRUE))</f>
        <v>BC 83 Kelsterbach 1</v>
      </c>
      <c r="B74" s="42">
        <v>4</v>
      </c>
      <c r="C74" s="43">
        <v>789</v>
      </c>
      <c r="D74" s="31">
        <v>3</v>
      </c>
      <c r="E74" s="44">
        <v>229</v>
      </c>
      <c r="F74" s="65">
        <v>164</v>
      </c>
      <c r="G74" s="66">
        <v>176</v>
      </c>
      <c r="H74" s="66">
        <v>187</v>
      </c>
      <c r="I74" s="66">
        <v>176</v>
      </c>
      <c r="J74" s="66"/>
      <c r="K74" s="66"/>
      <c r="L74" s="47"/>
      <c r="M74" s="47"/>
      <c r="N74" s="47"/>
      <c r="O74" s="47"/>
      <c r="P74" s="48">
        <f>IF(SUM(F74:O74)=0,0,SUM(F74:O74))</f>
        <v>703</v>
      </c>
      <c r="Q74" s="49">
        <f>IF(AND(ISBLANK(C74),P74=0),0,IF(P74&gt;C74,2,IF(P74&lt;C74,0,IF(P74=C74,1))))</f>
        <v>0</v>
      </c>
    </row>
    <row r="75" spans="1:17" ht="18" customHeight="1">
      <c r="A75" s="41" t="str">
        <f t="shared" si="29"/>
        <v>BSV Oberrad 1</v>
      </c>
      <c r="B75" s="42">
        <v>1</v>
      </c>
      <c r="C75" s="43">
        <v>742</v>
      </c>
      <c r="D75" s="31">
        <v>8</v>
      </c>
      <c r="E75" s="44">
        <v>232</v>
      </c>
      <c r="F75" s="67"/>
      <c r="G75" s="68">
        <v>174</v>
      </c>
      <c r="H75" s="68">
        <v>188</v>
      </c>
      <c r="I75" s="68">
        <v>192</v>
      </c>
      <c r="J75" s="68">
        <v>121</v>
      </c>
      <c r="K75" s="68"/>
      <c r="L75" s="47"/>
      <c r="M75" s="47"/>
      <c r="N75" s="47"/>
      <c r="O75" s="47"/>
      <c r="P75" s="48">
        <f aca="true" t="shared" si="30" ref="P75:P82">IF(SUM(F75:O75)=0,0,SUM(F75:O75))</f>
        <v>675</v>
      </c>
      <c r="Q75" s="49">
        <f aca="true" t="shared" si="31" ref="Q75:Q82">IF(AND(ISBLANK(C75),P75=0),0,IF(P75&gt;C75,2,IF(P75&lt;C75,0,IF(P75=C75,1))))</f>
        <v>0</v>
      </c>
    </row>
    <row r="76" spans="1:17" ht="18" customHeight="1">
      <c r="A76" s="41" t="str">
        <f t="shared" si="29"/>
        <v>Finale Kassel 2 </v>
      </c>
      <c r="B76" s="42">
        <v>2</v>
      </c>
      <c r="C76" s="43">
        <v>731</v>
      </c>
      <c r="D76" s="31">
        <v>1</v>
      </c>
      <c r="E76" s="44">
        <v>240</v>
      </c>
      <c r="F76" s="67">
        <v>160</v>
      </c>
      <c r="G76" s="68">
        <v>189</v>
      </c>
      <c r="H76" s="68">
        <v>181</v>
      </c>
      <c r="I76" s="68">
        <v>162</v>
      </c>
      <c r="J76" s="68"/>
      <c r="K76" s="68"/>
      <c r="L76" s="47"/>
      <c r="M76" s="47"/>
      <c r="N76" s="47"/>
      <c r="O76" s="47"/>
      <c r="P76" s="48">
        <f t="shared" si="30"/>
        <v>692</v>
      </c>
      <c r="Q76" s="49">
        <f t="shared" si="31"/>
        <v>0</v>
      </c>
    </row>
    <row r="77" spans="1:17" ht="18" customHeight="1">
      <c r="A77" s="41" t="str">
        <f t="shared" si="29"/>
        <v>FSV Frankfurt 1 </v>
      </c>
      <c r="B77" s="42">
        <v>8</v>
      </c>
      <c r="C77" s="43">
        <v>640</v>
      </c>
      <c r="D77" s="31">
        <v>6</v>
      </c>
      <c r="E77" s="44">
        <v>243</v>
      </c>
      <c r="F77" s="67">
        <v>191</v>
      </c>
      <c r="G77" s="68">
        <v>195</v>
      </c>
      <c r="H77" s="68">
        <v>237</v>
      </c>
      <c r="I77" s="68">
        <v>186</v>
      </c>
      <c r="J77" s="68"/>
      <c r="K77" s="68"/>
      <c r="L77" s="47"/>
      <c r="M77" s="47"/>
      <c r="N77" s="47"/>
      <c r="O77" s="47"/>
      <c r="P77" s="48">
        <f t="shared" si="30"/>
        <v>809</v>
      </c>
      <c r="Q77" s="49">
        <f t="shared" si="31"/>
        <v>2</v>
      </c>
    </row>
    <row r="78" spans="1:17" ht="18" customHeight="1">
      <c r="A78" s="41" t="str">
        <f t="shared" si="29"/>
        <v>BC Wiesbaden 1</v>
      </c>
      <c r="B78" s="42">
        <v>3</v>
      </c>
      <c r="C78" s="43">
        <v>632</v>
      </c>
      <c r="D78" s="31">
        <v>2</v>
      </c>
      <c r="E78" s="44">
        <v>247</v>
      </c>
      <c r="F78" s="67">
        <v>163</v>
      </c>
      <c r="G78" s="68">
        <v>188</v>
      </c>
      <c r="H78" s="68">
        <v>195</v>
      </c>
      <c r="I78" s="68">
        <v>144</v>
      </c>
      <c r="J78" s="68"/>
      <c r="K78" s="68"/>
      <c r="L78" s="47"/>
      <c r="M78" s="47"/>
      <c r="N78" s="47"/>
      <c r="O78" s="47"/>
      <c r="P78" s="48">
        <f t="shared" si="30"/>
        <v>690</v>
      </c>
      <c r="Q78" s="49">
        <f t="shared" si="31"/>
        <v>2</v>
      </c>
    </row>
    <row r="79" spans="1:17" ht="18" customHeight="1">
      <c r="A79" s="41" t="str">
        <f t="shared" si="29"/>
        <v>SW Friedberg 1</v>
      </c>
      <c r="B79" s="42">
        <v>6</v>
      </c>
      <c r="C79" s="43">
        <v>709</v>
      </c>
      <c r="D79" s="31">
        <v>7</v>
      </c>
      <c r="E79" s="44">
        <v>254</v>
      </c>
      <c r="F79" s="67">
        <v>221</v>
      </c>
      <c r="G79" s="68">
        <v>205</v>
      </c>
      <c r="H79" s="68">
        <v>162</v>
      </c>
      <c r="I79" s="68">
        <v>161</v>
      </c>
      <c r="J79" s="68"/>
      <c r="K79" s="68"/>
      <c r="L79" s="47"/>
      <c r="M79" s="47"/>
      <c r="N79" s="47"/>
      <c r="O79" s="47"/>
      <c r="P79" s="48">
        <f t="shared" si="30"/>
        <v>749</v>
      </c>
      <c r="Q79" s="49">
        <f t="shared" si="31"/>
        <v>2</v>
      </c>
    </row>
    <row r="80" spans="1:17" ht="18" customHeight="1">
      <c r="A80" s="41" t="str">
        <f t="shared" si="29"/>
        <v>BC Cosmos Wiesbaden </v>
      </c>
      <c r="B80" s="42">
        <v>7</v>
      </c>
      <c r="C80" s="43">
        <v>605</v>
      </c>
      <c r="D80" s="31">
        <v>5</v>
      </c>
      <c r="E80" s="44">
        <v>258</v>
      </c>
      <c r="F80" s="67">
        <v>203</v>
      </c>
      <c r="G80" s="68">
        <v>136</v>
      </c>
      <c r="H80" s="68">
        <v>234</v>
      </c>
      <c r="I80" s="68">
        <v>191</v>
      </c>
      <c r="J80" s="68"/>
      <c r="K80" s="68"/>
      <c r="L80" s="47"/>
      <c r="M80" s="47"/>
      <c r="N80" s="47"/>
      <c r="O80" s="47"/>
      <c r="P80" s="48">
        <f t="shared" si="30"/>
        <v>764</v>
      </c>
      <c r="Q80" s="49">
        <f t="shared" si="31"/>
        <v>2</v>
      </c>
    </row>
    <row r="81" spans="1:17" ht="18" customHeight="1">
      <c r="A81" s="41">
        <f t="shared" si="29"/>
      </c>
      <c r="B81" s="42"/>
      <c r="C81" s="43"/>
      <c r="D81" s="31"/>
      <c r="E81" s="44">
        <v>261</v>
      </c>
      <c r="F81" s="67"/>
      <c r="G81" s="68"/>
      <c r="H81" s="68"/>
      <c r="I81" s="68"/>
      <c r="J81" s="68"/>
      <c r="K81" s="68"/>
      <c r="L81" s="47"/>
      <c r="M81" s="47"/>
      <c r="N81" s="47"/>
      <c r="O81" s="47"/>
      <c r="P81" s="48">
        <f t="shared" si="30"/>
        <v>0</v>
      </c>
      <c r="Q81" s="49">
        <f t="shared" si="31"/>
        <v>0</v>
      </c>
    </row>
    <row r="82" spans="1:17" ht="18" customHeight="1" thickBot="1">
      <c r="A82" s="41">
        <f t="shared" si="29"/>
      </c>
      <c r="B82" s="42"/>
      <c r="C82" s="43"/>
      <c r="D82" s="31"/>
      <c r="E82" s="44">
        <v>270</v>
      </c>
      <c r="F82" s="69"/>
      <c r="G82" s="70"/>
      <c r="H82" s="70"/>
      <c r="I82" s="70"/>
      <c r="J82" s="70"/>
      <c r="K82" s="70"/>
      <c r="L82" s="54"/>
      <c r="M82" s="54"/>
      <c r="N82" s="54"/>
      <c r="O82" s="54"/>
      <c r="P82" s="48">
        <f t="shared" si="30"/>
        <v>0</v>
      </c>
      <c r="Q82" s="49">
        <f t="shared" si="31"/>
        <v>0</v>
      </c>
    </row>
    <row r="83" spans="3:17" ht="12.75">
      <c r="C83" s="55"/>
      <c r="E83" s="56" t="s">
        <v>81</v>
      </c>
      <c r="F83" s="57">
        <f aca="true" t="shared" si="32" ref="F83:O83">COUNTA(F74:F82)</f>
        <v>6</v>
      </c>
      <c r="G83" s="57">
        <f t="shared" si="32"/>
        <v>7</v>
      </c>
      <c r="H83" s="57">
        <f t="shared" si="32"/>
        <v>7</v>
      </c>
      <c r="I83" s="57">
        <f t="shared" si="32"/>
        <v>7</v>
      </c>
      <c r="J83" s="57">
        <f t="shared" si="32"/>
        <v>1</v>
      </c>
      <c r="K83" s="57">
        <f t="shared" si="32"/>
        <v>0</v>
      </c>
      <c r="L83" s="57">
        <f t="shared" si="32"/>
        <v>0</v>
      </c>
      <c r="M83" s="57">
        <f t="shared" si="32"/>
        <v>0</v>
      </c>
      <c r="N83" s="57">
        <f t="shared" si="32"/>
        <v>0</v>
      </c>
      <c r="O83" s="57">
        <f t="shared" si="32"/>
        <v>0</v>
      </c>
      <c r="P83" s="57">
        <f>SUM(F83:O83)</f>
        <v>28</v>
      </c>
      <c r="Q83" s="58"/>
    </row>
    <row r="84" spans="3:17" ht="12.75">
      <c r="C84" s="55"/>
      <c r="E84" s="59" t="s">
        <v>82</v>
      </c>
      <c r="F84" s="57">
        <f>IF(ISERROR(F85/F83),"",F85/F83)</f>
        <v>183.66666666666666</v>
      </c>
      <c r="G84" s="57">
        <f aca="true" t="shared" si="33" ref="G84:O84">IF(ISERROR(G85/G83),"",G85/G83)</f>
        <v>180.42857142857142</v>
      </c>
      <c r="H84" s="57">
        <f t="shared" si="33"/>
        <v>197.71428571428572</v>
      </c>
      <c r="I84" s="57">
        <f t="shared" si="33"/>
        <v>173.14285714285714</v>
      </c>
      <c r="J84" s="57">
        <f t="shared" si="33"/>
        <v>121</v>
      </c>
      <c r="K84" s="57">
        <f t="shared" si="33"/>
      </c>
      <c r="L84" s="57">
        <f t="shared" si="33"/>
      </c>
      <c r="M84" s="57">
        <f t="shared" si="33"/>
      </c>
      <c r="N84" s="57">
        <f t="shared" si="33"/>
      </c>
      <c r="O84" s="57">
        <f t="shared" si="33"/>
      </c>
      <c r="P84" s="57">
        <f>P85/P83</f>
        <v>181.5</v>
      </c>
      <c r="Q84" s="58"/>
    </row>
    <row r="85" spans="3:17" ht="12.75">
      <c r="C85" s="55"/>
      <c r="E85" s="59" t="s">
        <v>75</v>
      </c>
      <c r="F85" s="60">
        <f aca="true" t="shared" si="34" ref="F85:O85">SUM(F74:F82)</f>
        <v>1102</v>
      </c>
      <c r="G85" s="60">
        <f t="shared" si="34"/>
        <v>1263</v>
      </c>
      <c r="H85" s="60">
        <f t="shared" si="34"/>
        <v>1384</v>
      </c>
      <c r="I85" s="60">
        <f t="shared" si="34"/>
        <v>1212</v>
      </c>
      <c r="J85" s="60">
        <f t="shared" si="34"/>
        <v>121</v>
      </c>
      <c r="K85" s="60">
        <f t="shared" si="34"/>
        <v>0</v>
      </c>
      <c r="L85" s="60">
        <f t="shared" si="34"/>
        <v>0</v>
      </c>
      <c r="M85" s="60">
        <f t="shared" si="34"/>
        <v>0</v>
      </c>
      <c r="N85" s="60">
        <f t="shared" si="34"/>
        <v>0</v>
      </c>
      <c r="O85" s="60">
        <f t="shared" si="34"/>
        <v>0</v>
      </c>
      <c r="P85" s="61">
        <f>SUM(F85:O85)</f>
        <v>5082</v>
      </c>
      <c r="Q85" s="60">
        <f>SUM(Q74:Q82)</f>
        <v>8</v>
      </c>
    </row>
    <row r="87" spans="1:7" ht="18">
      <c r="A87" s="63" t="str">
        <f>Team_6</f>
        <v>SW Friedberg 1</v>
      </c>
      <c r="B87" s="63"/>
      <c r="C87" s="63"/>
      <c r="D87" s="63"/>
      <c r="E87" s="63"/>
      <c r="F87" s="63"/>
      <c r="G87" s="63"/>
    </row>
    <row r="88" spans="3:17" ht="12.75" customHeight="1">
      <c r="C88" s="62"/>
      <c r="D88" s="29"/>
      <c r="E88" s="30"/>
      <c r="F88" s="31" t="s">
        <v>65</v>
      </c>
      <c r="G88" s="31" t="s">
        <v>66</v>
      </c>
      <c r="H88" s="31" t="s">
        <v>67</v>
      </c>
      <c r="I88" s="31" t="s">
        <v>68</v>
      </c>
      <c r="J88" s="31" t="s">
        <v>69</v>
      </c>
      <c r="K88" s="31" t="s">
        <v>70</v>
      </c>
      <c r="L88" s="31" t="s">
        <v>71</v>
      </c>
      <c r="M88" s="31" t="s">
        <v>72</v>
      </c>
      <c r="N88" s="31" t="s">
        <v>73</v>
      </c>
      <c r="O88" s="32" t="s">
        <v>74</v>
      </c>
      <c r="P88" s="33" t="s">
        <v>75</v>
      </c>
      <c r="Q88" s="33" t="s">
        <v>76</v>
      </c>
    </row>
    <row r="89" spans="1:17" ht="120" customHeight="1">
      <c r="A89" s="34" t="s">
        <v>77</v>
      </c>
      <c r="B89" s="34" t="s">
        <v>78</v>
      </c>
      <c r="C89" s="34" t="s">
        <v>8</v>
      </c>
      <c r="D89" s="34" t="s">
        <v>79</v>
      </c>
      <c r="E89" s="71"/>
      <c r="F89" s="35" t="str">
        <f aca="true" t="shared" si="35" ref="F89:O89">IF(ISERROR(VLOOKUP(F90,EDV_Nummer,2,FALSE)),"",VLOOKUP(F90,EDV_Nummer,2,FALSE))</f>
        <v>Richard,Trendel</v>
      </c>
      <c r="G89" s="35" t="str">
        <f t="shared" si="35"/>
        <v>Dietmar,Hahn</v>
      </c>
      <c r="H89" s="35" t="str">
        <f t="shared" si="35"/>
        <v>Gerhard,Walter</v>
      </c>
      <c r="I89" s="35" t="str">
        <f t="shared" si="35"/>
        <v>Thomas,Fischer</v>
      </c>
      <c r="J89" s="35" t="str">
        <f t="shared" si="35"/>
        <v>Thomas,Buskowiak</v>
      </c>
      <c r="K89" s="35" t="str">
        <f t="shared" si="35"/>
        <v>Ulrich,Stock</v>
      </c>
      <c r="L89" s="35">
        <f t="shared" si="35"/>
      </c>
      <c r="M89" s="35">
        <f t="shared" si="35"/>
      </c>
      <c r="N89" s="35">
        <f t="shared" si="35"/>
      </c>
      <c r="O89" s="36">
        <f t="shared" si="35"/>
      </c>
      <c r="P89" s="33"/>
      <c r="Q89" s="33"/>
    </row>
    <row r="90" spans="1:17" ht="15" customHeight="1">
      <c r="A90" s="37"/>
      <c r="B90" s="37"/>
      <c r="C90" s="37"/>
      <c r="D90" s="37"/>
      <c r="E90" s="38" t="s">
        <v>80</v>
      </c>
      <c r="F90" s="39">
        <v>15297</v>
      </c>
      <c r="G90" s="39">
        <v>8451</v>
      </c>
      <c r="H90" s="39">
        <v>15337</v>
      </c>
      <c r="I90" s="39">
        <v>8319</v>
      </c>
      <c r="J90" s="39">
        <v>8173</v>
      </c>
      <c r="K90" s="39">
        <v>10110</v>
      </c>
      <c r="L90" s="39"/>
      <c r="M90" s="39"/>
      <c r="N90" s="39"/>
      <c r="O90" s="40"/>
      <c r="P90" s="33"/>
      <c r="Q90" s="33"/>
    </row>
    <row r="91" spans="1:17" ht="18" customHeight="1">
      <c r="A91" s="41" t="str">
        <f aca="true" t="shared" si="36" ref="A91:A99">IF(ISERROR(VLOOKUP(B91,Teamnr,2,TRUE)),"",VLOOKUP(B91,Teamnr,2,TRUE))</f>
        <v>Finale Kassel 2 </v>
      </c>
      <c r="B91" s="42">
        <v>2</v>
      </c>
      <c r="C91" s="43">
        <v>770</v>
      </c>
      <c r="D91" s="31">
        <v>2</v>
      </c>
      <c r="E91" s="44">
        <v>227</v>
      </c>
      <c r="F91" s="65">
        <v>171</v>
      </c>
      <c r="G91" s="66">
        <v>202</v>
      </c>
      <c r="H91" s="66">
        <v>167</v>
      </c>
      <c r="I91" s="66"/>
      <c r="J91" s="66">
        <v>159</v>
      </c>
      <c r="K91" s="66"/>
      <c r="L91" s="47"/>
      <c r="M91" s="47"/>
      <c r="N91" s="47"/>
      <c r="O91" s="47"/>
      <c r="P91" s="48">
        <f>IF(SUM(F91:O91)=0,0,SUM(F91:O91))</f>
        <v>699</v>
      </c>
      <c r="Q91" s="49">
        <f aca="true" t="shared" si="37" ref="Q91:Q99">IF(AND(ISBLANK(C91),P91=0),0,IF(P91&gt;C91,2,IF(P91&lt;C91,0,IF(P91=C91,1))))</f>
        <v>0</v>
      </c>
    </row>
    <row r="92" spans="1:17" ht="18" customHeight="1">
      <c r="A92" s="41" t="str">
        <f t="shared" si="36"/>
        <v>BC Wiesbaden 1</v>
      </c>
      <c r="B92" s="42">
        <v>3</v>
      </c>
      <c r="C92" s="43">
        <v>676</v>
      </c>
      <c r="D92" s="31">
        <v>4</v>
      </c>
      <c r="E92" s="44">
        <v>235</v>
      </c>
      <c r="F92" s="67">
        <v>165</v>
      </c>
      <c r="G92" s="68">
        <v>153</v>
      </c>
      <c r="H92" s="68">
        <v>189</v>
      </c>
      <c r="I92" s="68">
        <v>182</v>
      </c>
      <c r="J92" s="68"/>
      <c r="K92" s="68"/>
      <c r="L92" s="47"/>
      <c r="M92" s="47"/>
      <c r="N92" s="47"/>
      <c r="O92" s="47"/>
      <c r="P92" s="48">
        <f aca="true" t="shared" si="38" ref="P92:P99">IF(SUM(F92:O92)=0,0,SUM(F92:O92))</f>
        <v>689</v>
      </c>
      <c r="Q92" s="49">
        <f t="shared" si="37"/>
        <v>2</v>
      </c>
    </row>
    <row r="93" spans="1:17" ht="18" customHeight="1">
      <c r="A93" s="41" t="str">
        <f t="shared" si="36"/>
        <v>BC 83 Kelsterbach 1</v>
      </c>
      <c r="B93" s="42">
        <v>4</v>
      </c>
      <c r="C93" s="43">
        <v>732</v>
      </c>
      <c r="D93" s="31">
        <v>6</v>
      </c>
      <c r="E93" s="44">
        <v>238</v>
      </c>
      <c r="F93" s="67"/>
      <c r="G93" s="68">
        <v>133</v>
      </c>
      <c r="H93" s="68">
        <v>154</v>
      </c>
      <c r="I93" s="68">
        <v>139</v>
      </c>
      <c r="J93" s="68">
        <v>227</v>
      </c>
      <c r="K93" s="68"/>
      <c r="L93" s="47"/>
      <c r="M93" s="47"/>
      <c r="N93" s="47"/>
      <c r="O93" s="47"/>
      <c r="P93" s="48">
        <f t="shared" si="38"/>
        <v>653</v>
      </c>
      <c r="Q93" s="49">
        <f t="shared" si="37"/>
        <v>0</v>
      </c>
    </row>
    <row r="94" spans="1:17" ht="18" customHeight="1">
      <c r="A94" s="41" t="str">
        <f t="shared" si="36"/>
        <v>BC Cosmos Wiesbaden </v>
      </c>
      <c r="B94" s="42">
        <v>7</v>
      </c>
      <c r="C94" s="43">
        <v>576</v>
      </c>
      <c r="D94" s="31">
        <v>1</v>
      </c>
      <c r="E94" s="44">
        <v>241</v>
      </c>
      <c r="F94" s="67">
        <v>171</v>
      </c>
      <c r="G94" s="68">
        <v>152</v>
      </c>
      <c r="H94" s="68">
        <v>237</v>
      </c>
      <c r="I94" s="68"/>
      <c r="J94" s="68">
        <v>190</v>
      </c>
      <c r="K94" s="68"/>
      <c r="L94" s="47"/>
      <c r="M94" s="47"/>
      <c r="N94" s="47"/>
      <c r="O94" s="47"/>
      <c r="P94" s="48">
        <f t="shared" si="38"/>
        <v>750</v>
      </c>
      <c r="Q94" s="49">
        <f t="shared" si="37"/>
        <v>2</v>
      </c>
    </row>
    <row r="95" spans="1:17" ht="18" customHeight="1">
      <c r="A95" s="41" t="str">
        <f t="shared" si="36"/>
        <v>BSV Oberrad 1</v>
      </c>
      <c r="B95" s="42">
        <v>1</v>
      </c>
      <c r="C95" s="43">
        <v>639</v>
      </c>
      <c r="D95" s="31">
        <v>5</v>
      </c>
      <c r="E95" s="44">
        <v>249</v>
      </c>
      <c r="F95" s="67">
        <v>166</v>
      </c>
      <c r="G95" s="68">
        <v>158</v>
      </c>
      <c r="H95" s="68">
        <v>161</v>
      </c>
      <c r="I95" s="68">
        <v>179</v>
      </c>
      <c r="J95" s="68"/>
      <c r="K95" s="68"/>
      <c r="L95" s="47"/>
      <c r="M95" s="47"/>
      <c r="N95" s="47"/>
      <c r="O95" s="47"/>
      <c r="P95" s="48">
        <f t="shared" si="38"/>
        <v>664</v>
      </c>
      <c r="Q95" s="49">
        <f t="shared" si="37"/>
        <v>2</v>
      </c>
    </row>
    <row r="96" spans="1:17" ht="18" customHeight="1">
      <c r="A96" s="41" t="str">
        <f t="shared" si="36"/>
        <v>BC Gießen 2</v>
      </c>
      <c r="B96" s="42">
        <v>5</v>
      </c>
      <c r="C96" s="43">
        <v>749</v>
      </c>
      <c r="D96" s="31">
        <v>8</v>
      </c>
      <c r="E96" s="44">
        <v>251</v>
      </c>
      <c r="F96" s="67">
        <v>245</v>
      </c>
      <c r="G96" s="68"/>
      <c r="H96" s="68">
        <v>131</v>
      </c>
      <c r="I96" s="68">
        <v>158</v>
      </c>
      <c r="J96" s="68">
        <v>175</v>
      </c>
      <c r="K96" s="68"/>
      <c r="L96" s="47"/>
      <c r="M96" s="47"/>
      <c r="N96" s="47"/>
      <c r="O96" s="47"/>
      <c r="P96" s="48">
        <f t="shared" si="38"/>
        <v>709</v>
      </c>
      <c r="Q96" s="49">
        <f t="shared" si="37"/>
        <v>0</v>
      </c>
    </row>
    <row r="97" spans="1:17" ht="18" customHeight="1">
      <c r="A97" s="41" t="str">
        <f t="shared" si="36"/>
        <v>FSV Frankfurt 1 </v>
      </c>
      <c r="B97" s="42">
        <v>8</v>
      </c>
      <c r="C97" s="43">
        <v>718</v>
      </c>
      <c r="D97" s="31">
        <v>3</v>
      </c>
      <c r="E97" s="44">
        <v>257</v>
      </c>
      <c r="F97" s="67">
        <v>140</v>
      </c>
      <c r="G97" s="68">
        <v>168</v>
      </c>
      <c r="H97" s="68"/>
      <c r="I97" s="68">
        <v>149</v>
      </c>
      <c r="J97" s="68">
        <v>148</v>
      </c>
      <c r="K97" s="68"/>
      <c r="L97" s="47"/>
      <c r="M97" s="47"/>
      <c r="N97" s="47"/>
      <c r="O97" s="47"/>
      <c r="P97" s="48">
        <f t="shared" si="38"/>
        <v>605</v>
      </c>
      <c r="Q97" s="49">
        <f t="shared" si="37"/>
        <v>0</v>
      </c>
    </row>
    <row r="98" spans="1:17" ht="18" customHeight="1">
      <c r="A98" s="41">
        <f t="shared" si="36"/>
      </c>
      <c r="B98" s="42"/>
      <c r="C98" s="43"/>
      <c r="D98" s="31"/>
      <c r="E98" s="44">
        <v>264</v>
      </c>
      <c r="F98" s="67"/>
      <c r="G98" s="68"/>
      <c r="H98" s="68"/>
      <c r="I98" s="68"/>
      <c r="J98" s="68"/>
      <c r="K98" s="68"/>
      <c r="L98" s="47"/>
      <c r="M98" s="47"/>
      <c r="N98" s="47"/>
      <c r="O98" s="47"/>
      <c r="P98" s="48">
        <f t="shared" si="38"/>
        <v>0</v>
      </c>
      <c r="Q98" s="49">
        <f t="shared" si="37"/>
        <v>0</v>
      </c>
    </row>
    <row r="99" spans="1:17" ht="18" customHeight="1" thickBot="1">
      <c r="A99" s="41">
        <f t="shared" si="36"/>
      </c>
      <c r="B99" s="42"/>
      <c r="C99" s="43"/>
      <c r="D99" s="31"/>
      <c r="E99" s="44">
        <v>270</v>
      </c>
      <c r="F99" s="69"/>
      <c r="G99" s="70"/>
      <c r="H99" s="70"/>
      <c r="I99" s="70"/>
      <c r="J99" s="70"/>
      <c r="K99" s="70"/>
      <c r="L99" s="54"/>
      <c r="M99" s="54"/>
      <c r="N99" s="54"/>
      <c r="O99" s="54"/>
      <c r="P99" s="48">
        <f t="shared" si="38"/>
        <v>0</v>
      </c>
      <c r="Q99" s="49">
        <f t="shared" si="37"/>
        <v>0</v>
      </c>
    </row>
    <row r="100" spans="3:17" ht="12.75">
      <c r="C100" s="55"/>
      <c r="E100" s="56" t="s">
        <v>81</v>
      </c>
      <c r="F100" s="57">
        <f aca="true" t="shared" si="39" ref="F100:O100">COUNTA(F91:F99)</f>
        <v>6</v>
      </c>
      <c r="G100" s="57">
        <f t="shared" si="39"/>
        <v>6</v>
      </c>
      <c r="H100" s="57">
        <f t="shared" si="39"/>
        <v>6</v>
      </c>
      <c r="I100" s="57">
        <f t="shared" si="39"/>
        <v>5</v>
      </c>
      <c r="J100" s="57">
        <f t="shared" si="39"/>
        <v>5</v>
      </c>
      <c r="K100" s="57">
        <f t="shared" si="39"/>
        <v>0</v>
      </c>
      <c r="L100" s="57">
        <f t="shared" si="39"/>
        <v>0</v>
      </c>
      <c r="M100" s="57">
        <f t="shared" si="39"/>
        <v>0</v>
      </c>
      <c r="N100" s="57">
        <f t="shared" si="39"/>
        <v>0</v>
      </c>
      <c r="O100" s="57">
        <f t="shared" si="39"/>
        <v>0</v>
      </c>
      <c r="P100" s="57">
        <f>SUM(F100:O100)</f>
        <v>28</v>
      </c>
      <c r="Q100" s="58"/>
    </row>
    <row r="101" spans="3:17" ht="12.75">
      <c r="C101" s="55"/>
      <c r="E101" s="59" t="s">
        <v>82</v>
      </c>
      <c r="F101" s="57">
        <f>IF(ISERROR(F102/F100),"",F102/F100)</f>
        <v>176.33333333333334</v>
      </c>
      <c r="G101" s="57">
        <f aca="true" t="shared" si="40" ref="G101:O101">IF(ISERROR(G102/G100),"",G102/G100)</f>
        <v>161</v>
      </c>
      <c r="H101" s="57">
        <f t="shared" si="40"/>
        <v>173.16666666666666</v>
      </c>
      <c r="I101" s="57">
        <f t="shared" si="40"/>
        <v>161.4</v>
      </c>
      <c r="J101" s="57">
        <f t="shared" si="40"/>
        <v>179.8</v>
      </c>
      <c r="K101" s="57">
        <f t="shared" si="40"/>
      </c>
      <c r="L101" s="57">
        <f t="shared" si="40"/>
      </c>
      <c r="M101" s="57">
        <f t="shared" si="40"/>
      </c>
      <c r="N101" s="57">
        <f t="shared" si="40"/>
      </c>
      <c r="O101" s="57">
        <f t="shared" si="40"/>
      </c>
      <c r="P101" s="57">
        <f>P102/P100</f>
        <v>170.32142857142858</v>
      </c>
      <c r="Q101" s="58"/>
    </row>
    <row r="102" spans="3:17" ht="12.75">
      <c r="C102" s="55"/>
      <c r="E102" s="59" t="s">
        <v>75</v>
      </c>
      <c r="F102" s="60">
        <f aca="true" t="shared" si="41" ref="F102:O102">SUM(F91:F99)</f>
        <v>1058</v>
      </c>
      <c r="G102" s="60">
        <f t="shared" si="41"/>
        <v>966</v>
      </c>
      <c r="H102" s="60">
        <f t="shared" si="41"/>
        <v>1039</v>
      </c>
      <c r="I102" s="60">
        <f t="shared" si="41"/>
        <v>807</v>
      </c>
      <c r="J102" s="60">
        <f t="shared" si="41"/>
        <v>899</v>
      </c>
      <c r="K102" s="60">
        <f t="shared" si="41"/>
        <v>0</v>
      </c>
      <c r="L102" s="60">
        <f t="shared" si="41"/>
        <v>0</v>
      </c>
      <c r="M102" s="60">
        <f t="shared" si="41"/>
        <v>0</v>
      </c>
      <c r="N102" s="60">
        <f t="shared" si="41"/>
        <v>0</v>
      </c>
      <c r="O102" s="60">
        <f t="shared" si="41"/>
        <v>0</v>
      </c>
      <c r="P102" s="61">
        <f>SUM(F102:O102)</f>
        <v>4769</v>
      </c>
      <c r="Q102" s="60">
        <f>SUM(Q91:Q99)</f>
        <v>6</v>
      </c>
    </row>
    <row r="104" spans="1:7" ht="18">
      <c r="A104" s="63" t="str">
        <f>Team_7</f>
        <v>BC Cosmos Wiesbaden </v>
      </c>
      <c r="B104" s="63"/>
      <c r="C104" s="63"/>
      <c r="D104" s="63"/>
      <c r="E104" s="63"/>
      <c r="F104" s="63"/>
      <c r="G104" s="63"/>
    </row>
    <row r="105" spans="3:17" ht="12.75" customHeight="1">
      <c r="C105" s="62"/>
      <c r="D105" s="29"/>
      <c r="E105" s="30"/>
      <c r="F105" s="31" t="s">
        <v>65</v>
      </c>
      <c r="G105" s="31" t="s">
        <v>66</v>
      </c>
      <c r="H105" s="31" t="s">
        <v>67</v>
      </c>
      <c r="I105" s="31" t="s">
        <v>68</v>
      </c>
      <c r="J105" s="31" t="s">
        <v>69</v>
      </c>
      <c r="K105" s="31" t="s">
        <v>70</v>
      </c>
      <c r="L105" s="31" t="s">
        <v>71</v>
      </c>
      <c r="M105" s="31" t="s">
        <v>72</v>
      </c>
      <c r="N105" s="31" t="s">
        <v>73</v>
      </c>
      <c r="O105" s="32" t="s">
        <v>74</v>
      </c>
      <c r="P105" s="33" t="s">
        <v>75</v>
      </c>
      <c r="Q105" s="33" t="s">
        <v>76</v>
      </c>
    </row>
    <row r="106" spans="1:17" ht="120" customHeight="1">
      <c r="A106" s="34" t="s">
        <v>77</v>
      </c>
      <c r="B106" s="34" t="s">
        <v>78</v>
      </c>
      <c r="C106" s="34" t="s">
        <v>8</v>
      </c>
      <c r="D106" s="34" t="s">
        <v>79</v>
      </c>
      <c r="E106" s="71"/>
      <c r="F106" s="35" t="str">
        <f aca="true" t="shared" si="42" ref="F106:O106">IF(ISERROR(VLOOKUP(F107,EDV_Nummer,2,FALSE)),"",VLOOKUP(F107,EDV_Nummer,2,FALSE))</f>
        <v>Curd,Rogat</v>
      </c>
      <c r="G106" s="35" t="str">
        <f t="shared" si="42"/>
        <v>Mario,Hofmann</v>
      </c>
      <c r="H106" s="35" t="str">
        <f t="shared" si="42"/>
        <v>Jochen,Müller</v>
      </c>
      <c r="I106" s="35" t="str">
        <f t="shared" si="42"/>
        <v>Wolfgang,Hüllenhütter</v>
      </c>
      <c r="J106" s="35" t="str">
        <f t="shared" si="42"/>
        <v>Christian,Stolz</v>
      </c>
      <c r="K106" s="35" t="str">
        <f t="shared" si="42"/>
        <v>Djamel,Cheklal</v>
      </c>
      <c r="L106" s="35">
        <f t="shared" si="42"/>
      </c>
      <c r="M106" s="35">
        <f t="shared" si="42"/>
      </c>
      <c r="N106" s="35">
        <f t="shared" si="42"/>
      </c>
      <c r="O106" s="36">
        <f t="shared" si="42"/>
      </c>
      <c r="P106" s="33"/>
      <c r="Q106" s="33"/>
    </row>
    <row r="107" spans="1:17" ht="15" customHeight="1">
      <c r="A107" s="37"/>
      <c r="B107" s="37"/>
      <c r="C107" s="37"/>
      <c r="D107" s="37"/>
      <c r="E107" s="38" t="s">
        <v>80</v>
      </c>
      <c r="F107" s="39">
        <v>15027</v>
      </c>
      <c r="G107" s="39">
        <v>15524</v>
      </c>
      <c r="H107" s="39">
        <v>8853</v>
      </c>
      <c r="I107" s="39">
        <v>8571</v>
      </c>
      <c r="J107" s="39">
        <v>15247</v>
      </c>
      <c r="K107" s="39">
        <v>15523</v>
      </c>
      <c r="L107" s="39"/>
      <c r="M107" s="39"/>
      <c r="N107" s="39"/>
      <c r="O107" s="40"/>
      <c r="P107" s="33"/>
      <c r="Q107" s="33"/>
    </row>
    <row r="108" spans="1:17" ht="18" customHeight="1">
      <c r="A108" s="41" t="str">
        <f aca="true" t="shared" si="43" ref="A108:A116">IF(ISERROR(VLOOKUP(B108,Teamnr,2,TRUE)),"",VLOOKUP(B108,Teamnr,2,TRUE))</f>
        <v>BC Wiesbaden 1</v>
      </c>
      <c r="B108" s="42">
        <v>3</v>
      </c>
      <c r="C108" s="43">
        <v>687</v>
      </c>
      <c r="D108" s="31">
        <v>7</v>
      </c>
      <c r="E108" s="44">
        <v>226</v>
      </c>
      <c r="F108" s="65">
        <v>166</v>
      </c>
      <c r="G108" s="66">
        <v>128</v>
      </c>
      <c r="H108" s="66"/>
      <c r="I108" s="66">
        <v>179</v>
      </c>
      <c r="J108" s="66">
        <v>200</v>
      </c>
      <c r="K108" s="66"/>
      <c r="L108" s="47"/>
      <c r="M108" s="47"/>
      <c r="N108" s="47"/>
      <c r="O108" s="47"/>
      <c r="P108" s="48">
        <f>IF(SUM(F108:O108)=0,0,SUM(F108:O108))</f>
        <v>673</v>
      </c>
      <c r="Q108" s="49">
        <f>IF(AND(ISBLANK(C108),P108=0),0,IF(P108&gt;C108,2,IF(P108&lt;C108,0,IF(P108=C108,1))))</f>
        <v>0</v>
      </c>
    </row>
    <row r="109" spans="1:17" ht="18" customHeight="1">
      <c r="A109" s="41" t="str">
        <f t="shared" si="43"/>
        <v>Finale Kassel 2 </v>
      </c>
      <c r="B109" s="42">
        <v>2</v>
      </c>
      <c r="C109" s="43">
        <v>643</v>
      </c>
      <c r="D109" s="31">
        <v>5</v>
      </c>
      <c r="E109" s="44">
        <v>232</v>
      </c>
      <c r="F109" s="67">
        <v>167</v>
      </c>
      <c r="G109" s="68">
        <v>185</v>
      </c>
      <c r="H109" s="68"/>
      <c r="I109" s="68">
        <v>179</v>
      </c>
      <c r="J109" s="68">
        <v>132</v>
      </c>
      <c r="K109" s="68"/>
      <c r="L109" s="47"/>
      <c r="M109" s="47"/>
      <c r="N109" s="47"/>
      <c r="O109" s="47"/>
      <c r="P109" s="48">
        <f aca="true" t="shared" si="44" ref="P109:P116">IF(SUM(F109:O109)=0,0,SUM(F109:O109))</f>
        <v>663</v>
      </c>
      <c r="Q109" s="49">
        <f aca="true" t="shared" si="45" ref="Q109:Q116">IF(AND(ISBLANK(C109),P109=0),0,IF(P109&gt;C109,2,IF(P109&lt;C109,0,IF(P109=C109,1))))</f>
        <v>2</v>
      </c>
    </row>
    <row r="110" spans="1:17" ht="18" customHeight="1">
      <c r="A110" s="41" t="str">
        <f t="shared" si="43"/>
        <v>BSV Oberrad 1</v>
      </c>
      <c r="B110" s="42">
        <v>1</v>
      </c>
      <c r="C110" s="43">
        <v>676</v>
      </c>
      <c r="D110" s="31">
        <v>3</v>
      </c>
      <c r="E110" s="44">
        <v>239</v>
      </c>
      <c r="F110" s="67">
        <v>159</v>
      </c>
      <c r="G110" s="68">
        <v>131</v>
      </c>
      <c r="H110" s="68"/>
      <c r="I110" s="68">
        <v>171</v>
      </c>
      <c r="J110" s="68">
        <v>147</v>
      </c>
      <c r="K110" s="68"/>
      <c r="L110" s="47"/>
      <c r="M110" s="47"/>
      <c r="N110" s="47"/>
      <c r="O110" s="47"/>
      <c r="P110" s="48">
        <f t="shared" si="44"/>
        <v>608</v>
      </c>
      <c r="Q110" s="49">
        <f t="shared" si="45"/>
        <v>0</v>
      </c>
    </row>
    <row r="111" spans="1:17" ht="18" customHeight="1">
      <c r="A111" s="41" t="str">
        <f t="shared" si="43"/>
        <v>SW Friedberg 1</v>
      </c>
      <c r="B111" s="42">
        <v>6</v>
      </c>
      <c r="C111" s="43">
        <v>750</v>
      </c>
      <c r="D111" s="31">
        <v>2</v>
      </c>
      <c r="E111" s="44">
        <v>245</v>
      </c>
      <c r="F111" s="67">
        <v>130</v>
      </c>
      <c r="G111" s="68">
        <v>141</v>
      </c>
      <c r="H111" s="68"/>
      <c r="I111" s="68">
        <v>194</v>
      </c>
      <c r="J111" s="68">
        <v>111</v>
      </c>
      <c r="K111" s="68"/>
      <c r="L111" s="47"/>
      <c r="M111" s="47"/>
      <c r="N111" s="47"/>
      <c r="O111" s="47"/>
      <c r="P111" s="48">
        <f t="shared" si="44"/>
        <v>576</v>
      </c>
      <c r="Q111" s="49">
        <f t="shared" si="45"/>
        <v>0</v>
      </c>
    </row>
    <row r="112" spans="1:17" ht="18" customHeight="1">
      <c r="A112" s="41" t="str">
        <f t="shared" si="43"/>
        <v>BC 83 Kelsterbach 1</v>
      </c>
      <c r="B112" s="42">
        <v>4</v>
      </c>
      <c r="C112" s="43">
        <v>692</v>
      </c>
      <c r="D112" s="31">
        <v>4</v>
      </c>
      <c r="E112" s="44">
        <v>248</v>
      </c>
      <c r="F112" s="67">
        <v>185</v>
      </c>
      <c r="G112" s="68">
        <v>114</v>
      </c>
      <c r="H112" s="68"/>
      <c r="I112" s="68">
        <v>158</v>
      </c>
      <c r="J112" s="68">
        <v>155</v>
      </c>
      <c r="K112" s="68"/>
      <c r="L112" s="47"/>
      <c r="M112" s="47"/>
      <c r="N112" s="47"/>
      <c r="O112" s="47"/>
      <c r="P112" s="48">
        <f t="shared" si="44"/>
        <v>612</v>
      </c>
      <c r="Q112" s="49">
        <f t="shared" si="45"/>
        <v>0</v>
      </c>
    </row>
    <row r="113" spans="1:17" ht="18" customHeight="1">
      <c r="A113" s="41" t="str">
        <f t="shared" si="43"/>
        <v>FSV Frankfurt 1 </v>
      </c>
      <c r="B113" s="42">
        <v>8</v>
      </c>
      <c r="C113" s="43">
        <v>666</v>
      </c>
      <c r="D113" s="31">
        <v>1</v>
      </c>
      <c r="E113" s="44">
        <v>255</v>
      </c>
      <c r="F113" s="67">
        <v>150</v>
      </c>
      <c r="G113" s="68">
        <v>171</v>
      </c>
      <c r="H113" s="68"/>
      <c r="I113" s="68">
        <v>126</v>
      </c>
      <c r="J113" s="68">
        <v>121</v>
      </c>
      <c r="K113" s="68"/>
      <c r="L113" s="47"/>
      <c r="M113" s="47"/>
      <c r="N113" s="47"/>
      <c r="O113" s="47"/>
      <c r="P113" s="48">
        <f t="shared" si="44"/>
        <v>568</v>
      </c>
      <c r="Q113" s="49">
        <f t="shared" si="45"/>
        <v>0</v>
      </c>
    </row>
    <row r="114" spans="1:17" ht="18" customHeight="1">
      <c r="A114" s="41" t="str">
        <f t="shared" si="43"/>
        <v>BC Gießen 2</v>
      </c>
      <c r="B114" s="42">
        <v>5</v>
      </c>
      <c r="C114" s="43">
        <v>764</v>
      </c>
      <c r="D114" s="31">
        <v>6</v>
      </c>
      <c r="E114" s="44">
        <v>257</v>
      </c>
      <c r="F114" s="67">
        <v>189</v>
      </c>
      <c r="G114" s="68">
        <v>180</v>
      </c>
      <c r="H114" s="68"/>
      <c r="I114" s="68">
        <v>133</v>
      </c>
      <c r="J114" s="68">
        <v>103</v>
      </c>
      <c r="K114" s="68"/>
      <c r="L114" s="47"/>
      <c r="M114" s="47"/>
      <c r="N114" s="47"/>
      <c r="O114" s="47"/>
      <c r="P114" s="48">
        <f t="shared" si="44"/>
        <v>605</v>
      </c>
      <c r="Q114" s="49">
        <f t="shared" si="45"/>
        <v>0</v>
      </c>
    </row>
    <row r="115" spans="1:17" ht="18" customHeight="1">
      <c r="A115" s="41">
        <f t="shared" si="43"/>
      </c>
      <c r="B115" s="42"/>
      <c r="C115" s="43"/>
      <c r="D115" s="31"/>
      <c r="E115" s="44">
        <v>263</v>
      </c>
      <c r="F115" s="67"/>
      <c r="G115" s="68"/>
      <c r="H115" s="68"/>
      <c r="I115" s="68"/>
      <c r="J115" s="68"/>
      <c r="K115" s="68"/>
      <c r="L115" s="47"/>
      <c r="M115" s="47"/>
      <c r="N115" s="47"/>
      <c r="O115" s="47"/>
      <c r="P115" s="48">
        <f t="shared" si="44"/>
        <v>0</v>
      </c>
      <c r="Q115" s="49">
        <f t="shared" si="45"/>
        <v>0</v>
      </c>
    </row>
    <row r="116" spans="1:17" ht="18" customHeight="1" thickBot="1">
      <c r="A116" s="41">
        <f t="shared" si="43"/>
      </c>
      <c r="B116" s="42"/>
      <c r="C116" s="43"/>
      <c r="D116" s="31"/>
      <c r="E116" s="44">
        <v>266</v>
      </c>
      <c r="F116" s="69"/>
      <c r="G116" s="70"/>
      <c r="H116" s="70"/>
      <c r="I116" s="70"/>
      <c r="J116" s="70"/>
      <c r="K116" s="70"/>
      <c r="L116" s="54"/>
      <c r="M116" s="54"/>
      <c r="N116" s="54"/>
      <c r="O116" s="54"/>
      <c r="P116" s="48">
        <f t="shared" si="44"/>
        <v>0</v>
      </c>
      <c r="Q116" s="49">
        <f t="shared" si="45"/>
        <v>0</v>
      </c>
    </row>
    <row r="117" spans="3:17" ht="12.75">
      <c r="C117" s="55"/>
      <c r="E117" s="56" t="s">
        <v>81</v>
      </c>
      <c r="F117" s="57">
        <f aca="true" t="shared" si="46" ref="F117:O117">COUNTA(F108:F116)</f>
        <v>7</v>
      </c>
      <c r="G117" s="57">
        <f t="shared" si="46"/>
        <v>7</v>
      </c>
      <c r="H117" s="57">
        <f t="shared" si="46"/>
        <v>0</v>
      </c>
      <c r="I117" s="57">
        <f t="shared" si="46"/>
        <v>7</v>
      </c>
      <c r="J117" s="57">
        <f t="shared" si="46"/>
        <v>7</v>
      </c>
      <c r="K117" s="57">
        <f t="shared" si="46"/>
        <v>0</v>
      </c>
      <c r="L117" s="57">
        <f t="shared" si="46"/>
        <v>0</v>
      </c>
      <c r="M117" s="57">
        <f t="shared" si="46"/>
        <v>0</v>
      </c>
      <c r="N117" s="57">
        <f t="shared" si="46"/>
        <v>0</v>
      </c>
      <c r="O117" s="57">
        <f t="shared" si="46"/>
        <v>0</v>
      </c>
      <c r="P117" s="57">
        <f>SUM(F117:O117)</f>
        <v>28</v>
      </c>
      <c r="Q117" s="58"/>
    </row>
    <row r="118" spans="3:17" ht="12.75">
      <c r="C118" s="55"/>
      <c r="E118" s="59" t="s">
        <v>82</v>
      </c>
      <c r="F118" s="57">
        <f>IF(ISERROR(F119/F117),"",F119/F117)</f>
        <v>163.71428571428572</v>
      </c>
      <c r="G118" s="57">
        <f aca="true" t="shared" si="47" ref="G118:O118">IF(ISERROR(G119/G117),"",G119/G117)</f>
        <v>150</v>
      </c>
      <c r="H118" s="57">
        <f t="shared" si="47"/>
      </c>
      <c r="I118" s="57">
        <f t="shared" si="47"/>
        <v>162.85714285714286</v>
      </c>
      <c r="J118" s="57">
        <f t="shared" si="47"/>
        <v>138.42857142857142</v>
      </c>
      <c r="K118" s="57">
        <f t="shared" si="47"/>
      </c>
      <c r="L118" s="57">
        <f t="shared" si="47"/>
      </c>
      <c r="M118" s="57">
        <f t="shared" si="47"/>
      </c>
      <c r="N118" s="57">
        <f t="shared" si="47"/>
      </c>
      <c r="O118" s="57">
        <f t="shared" si="47"/>
      </c>
      <c r="P118" s="57">
        <f>P119/P117</f>
        <v>153.75</v>
      </c>
      <c r="Q118" s="58"/>
    </row>
    <row r="119" spans="3:17" ht="12.75">
      <c r="C119" s="55"/>
      <c r="E119" s="59" t="s">
        <v>75</v>
      </c>
      <c r="F119" s="60">
        <f aca="true" t="shared" si="48" ref="F119:O119">SUM(F108:F116)</f>
        <v>1146</v>
      </c>
      <c r="G119" s="60">
        <f t="shared" si="48"/>
        <v>1050</v>
      </c>
      <c r="H119" s="60">
        <f t="shared" si="48"/>
        <v>0</v>
      </c>
      <c r="I119" s="60">
        <f t="shared" si="48"/>
        <v>1140</v>
      </c>
      <c r="J119" s="60">
        <f t="shared" si="48"/>
        <v>969</v>
      </c>
      <c r="K119" s="60">
        <f t="shared" si="48"/>
        <v>0</v>
      </c>
      <c r="L119" s="60">
        <f t="shared" si="48"/>
        <v>0</v>
      </c>
      <c r="M119" s="60">
        <f t="shared" si="48"/>
        <v>0</v>
      </c>
      <c r="N119" s="60">
        <f t="shared" si="48"/>
        <v>0</v>
      </c>
      <c r="O119" s="60">
        <f t="shared" si="48"/>
        <v>0</v>
      </c>
      <c r="P119" s="61">
        <f>SUM(F119:O119)</f>
        <v>4305</v>
      </c>
      <c r="Q119" s="60">
        <f>SUM(Q108:Q116)</f>
        <v>2</v>
      </c>
    </row>
    <row r="121" spans="1:7" ht="18">
      <c r="A121" s="63" t="str">
        <f>Team_8</f>
        <v>FSV Frankfurt 1 </v>
      </c>
      <c r="B121" s="63"/>
      <c r="C121" s="63"/>
      <c r="D121" s="63"/>
      <c r="E121" s="63"/>
      <c r="F121" s="63"/>
      <c r="G121" s="63"/>
    </row>
    <row r="122" spans="3:17" ht="12.75" customHeight="1">
      <c r="C122" s="62"/>
      <c r="D122" s="29"/>
      <c r="E122" s="30"/>
      <c r="F122" s="31" t="s">
        <v>65</v>
      </c>
      <c r="G122" s="31" t="s">
        <v>66</v>
      </c>
      <c r="H122" s="31" t="s">
        <v>67</v>
      </c>
      <c r="I122" s="31" t="s">
        <v>68</v>
      </c>
      <c r="J122" s="31" t="s">
        <v>69</v>
      </c>
      <c r="K122" s="31" t="s">
        <v>70</v>
      </c>
      <c r="L122" s="31" t="s">
        <v>71</v>
      </c>
      <c r="M122" s="31" t="s">
        <v>72</v>
      </c>
      <c r="N122" s="31" t="s">
        <v>73</v>
      </c>
      <c r="O122" s="32" t="s">
        <v>74</v>
      </c>
      <c r="P122" s="33" t="s">
        <v>75</v>
      </c>
      <c r="Q122" s="33" t="s">
        <v>76</v>
      </c>
    </row>
    <row r="123" spans="1:17" ht="120" customHeight="1">
      <c r="A123" s="34" t="s">
        <v>77</v>
      </c>
      <c r="B123" s="34" t="s">
        <v>78</v>
      </c>
      <c r="C123" s="34" t="s">
        <v>8</v>
      </c>
      <c r="D123" s="34" t="s">
        <v>79</v>
      </c>
      <c r="E123" s="71"/>
      <c r="F123" s="35" t="str">
        <f aca="true" t="shared" si="49" ref="F123:O123">IF(ISERROR(VLOOKUP(F124,EDV_Nummer,2,FALSE)),"",VLOOKUP(F124,EDV_Nummer,2,FALSE))</f>
        <v>Thilo,Hospe</v>
      </c>
      <c r="G123" s="35" t="str">
        <f t="shared" si="49"/>
        <v>Christian,Schüler</v>
      </c>
      <c r="H123" s="35" t="str">
        <f t="shared" si="49"/>
        <v>Hans-Jürgen,Thomas</v>
      </c>
      <c r="I123" s="35" t="str">
        <f t="shared" si="49"/>
        <v>Gerald,Wiesner</v>
      </c>
      <c r="J123" s="35" t="str">
        <f t="shared" si="49"/>
        <v>Udo,Neldner</v>
      </c>
      <c r="K123" s="35" t="str">
        <f t="shared" si="49"/>
        <v>Benjamin,Thomas</v>
      </c>
      <c r="L123" s="35">
        <f t="shared" si="49"/>
      </c>
      <c r="M123" s="35">
        <f t="shared" si="49"/>
      </c>
      <c r="N123" s="35">
        <f t="shared" si="49"/>
      </c>
      <c r="O123" s="36">
        <f t="shared" si="49"/>
      </c>
      <c r="P123" s="33"/>
      <c r="Q123" s="33"/>
    </row>
    <row r="124" spans="1:17" ht="15" customHeight="1">
      <c r="A124" s="37"/>
      <c r="B124" s="37"/>
      <c r="C124" s="37"/>
      <c r="D124" s="37"/>
      <c r="E124" s="38" t="s">
        <v>80</v>
      </c>
      <c r="F124" s="39">
        <v>8568</v>
      </c>
      <c r="G124" s="39">
        <v>15806</v>
      </c>
      <c r="H124" s="39">
        <v>15278</v>
      </c>
      <c r="I124" s="39">
        <v>15377</v>
      </c>
      <c r="J124" s="39">
        <v>8878</v>
      </c>
      <c r="K124" s="39">
        <v>15277</v>
      </c>
      <c r="L124" s="39"/>
      <c r="M124" s="39"/>
      <c r="N124" s="39"/>
      <c r="O124" s="40"/>
      <c r="P124" s="33"/>
      <c r="Q124" s="33"/>
    </row>
    <row r="125" spans="1:17" ht="18" customHeight="1">
      <c r="A125" s="41" t="str">
        <f aca="true" t="shared" si="50" ref="A125:A133">IF(ISERROR(VLOOKUP(B125,Teamnr,2,TRUE)),"",VLOOKUP(B125,Teamnr,2,TRUE))</f>
        <v>BSV Oberrad 1</v>
      </c>
      <c r="B125" s="42">
        <v>1</v>
      </c>
      <c r="C125" s="43">
        <v>600</v>
      </c>
      <c r="D125" s="31">
        <v>6</v>
      </c>
      <c r="E125" s="44">
        <v>228</v>
      </c>
      <c r="F125" s="65">
        <v>199</v>
      </c>
      <c r="G125" s="66">
        <v>173</v>
      </c>
      <c r="H125" s="66">
        <v>197</v>
      </c>
      <c r="I125" s="66">
        <v>170</v>
      </c>
      <c r="J125" s="66"/>
      <c r="K125" s="66"/>
      <c r="L125" s="47"/>
      <c r="M125" s="47"/>
      <c r="N125" s="47"/>
      <c r="O125" s="47"/>
      <c r="P125" s="48">
        <f>IF(SUM(F125:O125)=0,0,SUM(F125:O125))</f>
        <v>739</v>
      </c>
      <c r="Q125" s="49">
        <f>IF(AND(ISBLANK(C125),P125=0),0,IF(P125&gt;C125,2,IF(P125&lt;C125,0,IF(P125=C125,1))))</f>
        <v>2</v>
      </c>
    </row>
    <row r="126" spans="1:17" ht="18" customHeight="1">
      <c r="A126" s="41" t="str">
        <f t="shared" si="50"/>
        <v>BC 83 Kelsterbach 1</v>
      </c>
      <c r="B126" s="42">
        <v>4</v>
      </c>
      <c r="C126" s="43">
        <v>681</v>
      </c>
      <c r="D126" s="31">
        <v>1</v>
      </c>
      <c r="E126" s="44">
        <v>234</v>
      </c>
      <c r="F126" s="67">
        <v>150</v>
      </c>
      <c r="G126" s="68">
        <v>153</v>
      </c>
      <c r="H126" s="68">
        <v>157</v>
      </c>
      <c r="I126" s="68">
        <v>136</v>
      </c>
      <c r="J126" s="68"/>
      <c r="K126" s="68"/>
      <c r="L126" s="47"/>
      <c r="M126" s="47"/>
      <c r="N126" s="47"/>
      <c r="O126" s="47"/>
      <c r="P126" s="48">
        <f aca="true" t="shared" si="51" ref="P126:P133">IF(SUM(F126:O126)=0,0,SUM(F126:O126))</f>
        <v>596</v>
      </c>
      <c r="Q126" s="49">
        <f aca="true" t="shared" si="52" ref="Q126:Q133">IF(AND(ISBLANK(C126),P126=0),0,IF(P126&gt;C126,2,IF(P126&lt;C126,0,IF(P126=C126,1))))</f>
        <v>0</v>
      </c>
    </row>
    <row r="127" spans="1:17" ht="18" customHeight="1">
      <c r="A127" s="41" t="str">
        <f t="shared" si="50"/>
        <v>BC Wiesbaden 1</v>
      </c>
      <c r="B127" s="42">
        <v>3</v>
      </c>
      <c r="C127" s="43">
        <v>652</v>
      </c>
      <c r="D127" s="31">
        <v>8</v>
      </c>
      <c r="E127" s="44">
        <v>237</v>
      </c>
      <c r="F127" s="67">
        <v>179</v>
      </c>
      <c r="G127" s="68">
        <v>205</v>
      </c>
      <c r="H127" s="68">
        <v>148</v>
      </c>
      <c r="I127" s="68"/>
      <c r="J127" s="68"/>
      <c r="K127" s="68">
        <v>165</v>
      </c>
      <c r="L127" s="47"/>
      <c r="M127" s="47"/>
      <c r="N127" s="47"/>
      <c r="O127" s="47"/>
      <c r="P127" s="48">
        <f t="shared" si="51"/>
        <v>697</v>
      </c>
      <c r="Q127" s="49">
        <f t="shared" si="52"/>
        <v>2</v>
      </c>
    </row>
    <row r="128" spans="1:17" ht="18" customHeight="1">
      <c r="A128" s="41" t="str">
        <f t="shared" si="50"/>
        <v>BC Gießen 2</v>
      </c>
      <c r="B128" s="42">
        <v>5</v>
      </c>
      <c r="C128" s="43">
        <v>809</v>
      </c>
      <c r="D128" s="31">
        <v>5</v>
      </c>
      <c r="E128" s="44">
        <v>243</v>
      </c>
      <c r="F128" s="67">
        <v>158</v>
      </c>
      <c r="G128" s="68">
        <v>176</v>
      </c>
      <c r="H128" s="68"/>
      <c r="I128" s="68">
        <v>162</v>
      </c>
      <c r="J128" s="68"/>
      <c r="K128" s="68">
        <v>144</v>
      </c>
      <c r="L128" s="47"/>
      <c r="M128" s="47"/>
      <c r="N128" s="47"/>
      <c r="O128" s="47"/>
      <c r="P128" s="48">
        <f t="shared" si="51"/>
        <v>640</v>
      </c>
      <c r="Q128" s="49">
        <f t="shared" si="52"/>
        <v>0</v>
      </c>
    </row>
    <row r="129" spans="1:17" ht="18" customHeight="1">
      <c r="A129" s="41" t="str">
        <f t="shared" si="50"/>
        <v>Finale Kassel 2 </v>
      </c>
      <c r="B129" s="42">
        <v>2</v>
      </c>
      <c r="C129" s="43">
        <v>756</v>
      </c>
      <c r="D129" s="31">
        <v>7</v>
      </c>
      <c r="E129" s="44">
        <v>250</v>
      </c>
      <c r="F129" s="67">
        <v>179</v>
      </c>
      <c r="G129" s="68">
        <v>150</v>
      </c>
      <c r="H129" s="68"/>
      <c r="I129" s="68">
        <v>166</v>
      </c>
      <c r="J129" s="68"/>
      <c r="K129" s="68">
        <v>127</v>
      </c>
      <c r="L129" s="47"/>
      <c r="M129" s="47"/>
      <c r="N129" s="47"/>
      <c r="O129" s="47"/>
      <c r="P129" s="48">
        <f t="shared" si="51"/>
        <v>622</v>
      </c>
      <c r="Q129" s="49">
        <f t="shared" si="52"/>
        <v>0</v>
      </c>
    </row>
    <row r="130" spans="1:17" ht="18" customHeight="1">
      <c r="A130" s="41" t="str">
        <f t="shared" si="50"/>
        <v>BC Cosmos Wiesbaden </v>
      </c>
      <c r="B130" s="42">
        <v>7</v>
      </c>
      <c r="C130" s="43">
        <v>568</v>
      </c>
      <c r="D130" s="31">
        <v>2</v>
      </c>
      <c r="E130" s="44">
        <v>251</v>
      </c>
      <c r="F130" s="67">
        <v>197</v>
      </c>
      <c r="G130" s="68">
        <v>162</v>
      </c>
      <c r="H130" s="68"/>
      <c r="I130" s="68">
        <v>147</v>
      </c>
      <c r="J130" s="68"/>
      <c r="K130" s="68">
        <v>160</v>
      </c>
      <c r="L130" s="47"/>
      <c r="M130" s="47"/>
      <c r="N130" s="47"/>
      <c r="O130" s="47"/>
      <c r="P130" s="48">
        <f t="shared" si="51"/>
        <v>666</v>
      </c>
      <c r="Q130" s="49">
        <f t="shared" si="52"/>
        <v>2</v>
      </c>
    </row>
    <row r="131" spans="1:17" ht="18" customHeight="1">
      <c r="A131" s="41" t="str">
        <f t="shared" si="50"/>
        <v>SW Friedberg 1</v>
      </c>
      <c r="B131" s="42">
        <v>6</v>
      </c>
      <c r="C131" s="43">
        <v>605</v>
      </c>
      <c r="D131" s="31">
        <v>4</v>
      </c>
      <c r="E131" s="44">
        <v>259</v>
      </c>
      <c r="F131" s="67">
        <v>190</v>
      </c>
      <c r="G131" s="68">
        <v>190</v>
      </c>
      <c r="H131" s="68"/>
      <c r="I131" s="68">
        <v>161</v>
      </c>
      <c r="J131" s="68"/>
      <c r="K131" s="68">
        <v>177</v>
      </c>
      <c r="L131" s="47"/>
      <c r="M131" s="47"/>
      <c r="N131" s="47"/>
      <c r="O131" s="47"/>
      <c r="P131" s="48">
        <f t="shared" si="51"/>
        <v>718</v>
      </c>
      <c r="Q131" s="49">
        <f t="shared" si="52"/>
        <v>2</v>
      </c>
    </row>
    <row r="132" spans="1:17" ht="18" customHeight="1">
      <c r="A132" s="41">
        <f t="shared" si="50"/>
      </c>
      <c r="B132" s="42"/>
      <c r="C132" s="43"/>
      <c r="D132" s="31"/>
      <c r="E132" s="44">
        <v>262</v>
      </c>
      <c r="F132" s="67"/>
      <c r="G132" s="68"/>
      <c r="H132" s="68"/>
      <c r="I132" s="68"/>
      <c r="J132" s="68"/>
      <c r="K132" s="68"/>
      <c r="L132" s="47"/>
      <c r="M132" s="47"/>
      <c r="N132" s="47"/>
      <c r="O132" s="47"/>
      <c r="P132" s="48">
        <f t="shared" si="51"/>
        <v>0</v>
      </c>
      <c r="Q132" s="49">
        <f t="shared" si="52"/>
        <v>0</v>
      </c>
    </row>
    <row r="133" spans="1:17" ht="18" customHeight="1" thickBot="1">
      <c r="A133" s="41">
        <f t="shared" si="50"/>
      </c>
      <c r="B133" s="42"/>
      <c r="C133" s="43"/>
      <c r="D133" s="31"/>
      <c r="E133" s="44">
        <v>266</v>
      </c>
      <c r="F133" s="69"/>
      <c r="G133" s="70"/>
      <c r="H133" s="70"/>
      <c r="I133" s="70"/>
      <c r="J133" s="70"/>
      <c r="K133" s="70"/>
      <c r="L133" s="54"/>
      <c r="M133" s="54"/>
      <c r="N133" s="54"/>
      <c r="O133" s="54"/>
      <c r="P133" s="48">
        <f t="shared" si="51"/>
        <v>0</v>
      </c>
      <c r="Q133" s="49">
        <f t="shared" si="52"/>
        <v>0</v>
      </c>
    </row>
    <row r="134" spans="3:17" ht="12.75">
      <c r="C134" s="55"/>
      <c r="E134" s="56" t="s">
        <v>81</v>
      </c>
      <c r="F134" s="57">
        <f aca="true" t="shared" si="53" ref="F134:O134">COUNTA(F125:F133)</f>
        <v>7</v>
      </c>
      <c r="G134" s="57">
        <f t="shared" si="53"/>
        <v>7</v>
      </c>
      <c r="H134" s="57">
        <f t="shared" si="53"/>
        <v>3</v>
      </c>
      <c r="I134" s="57">
        <f t="shared" si="53"/>
        <v>6</v>
      </c>
      <c r="J134" s="57">
        <f t="shared" si="53"/>
        <v>0</v>
      </c>
      <c r="K134" s="57">
        <f t="shared" si="53"/>
        <v>5</v>
      </c>
      <c r="L134" s="57">
        <f t="shared" si="53"/>
        <v>0</v>
      </c>
      <c r="M134" s="57">
        <f t="shared" si="53"/>
        <v>0</v>
      </c>
      <c r="N134" s="57">
        <f t="shared" si="53"/>
        <v>0</v>
      </c>
      <c r="O134" s="57">
        <f t="shared" si="53"/>
        <v>0</v>
      </c>
      <c r="P134" s="57">
        <f>SUM(F134:O134)</f>
        <v>28</v>
      </c>
      <c r="Q134" s="58"/>
    </row>
    <row r="135" spans="3:17" ht="12.75">
      <c r="C135" s="55"/>
      <c r="E135" s="59" t="s">
        <v>82</v>
      </c>
      <c r="F135" s="57">
        <f>IF(ISERROR(F136/F134),"",F136/F134)</f>
        <v>178.85714285714286</v>
      </c>
      <c r="G135" s="57">
        <f aca="true" t="shared" si="54" ref="G135:O135">IF(ISERROR(G136/G134),"",G136/G134)</f>
        <v>172.71428571428572</v>
      </c>
      <c r="H135" s="57">
        <f t="shared" si="54"/>
        <v>167.33333333333334</v>
      </c>
      <c r="I135" s="57">
        <f t="shared" si="54"/>
        <v>157</v>
      </c>
      <c r="J135" s="57">
        <f t="shared" si="54"/>
      </c>
      <c r="K135" s="57">
        <f t="shared" si="54"/>
        <v>154.6</v>
      </c>
      <c r="L135" s="57">
        <f t="shared" si="54"/>
      </c>
      <c r="M135" s="57">
        <f t="shared" si="54"/>
      </c>
      <c r="N135" s="57">
        <f t="shared" si="54"/>
      </c>
      <c r="O135" s="57">
        <f t="shared" si="54"/>
      </c>
      <c r="P135" s="57">
        <f>P136/P134</f>
        <v>167.07142857142858</v>
      </c>
      <c r="Q135" s="58"/>
    </row>
    <row r="136" spans="3:17" ht="12.75">
      <c r="C136" s="55"/>
      <c r="E136" s="59" t="s">
        <v>75</v>
      </c>
      <c r="F136" s="60">
        <f aca="true" t="shared" si="55" ref="F136:O136">SUM(F125:F133)</f>
        <v>1252</v>
      </c>
      <c r="G136" s="60">
        <f t="shared" si="55"/>
        <v>1209</v>
      </c>
      <c r="H136" s="60">
        <f t="shared" si="55"/>
        <v>502</v>
      </c>
      <c r="I136" s="60">
        <f t="shared" si="55"/>
        <v>942</v>
      </c>
      <c r="J136" s="60">
        <f t="shared" si="55"/>
        <v>0</v>
      </c>
      <c r="K136" s="60">
        <f t="shared" si="55"/>
        <v>773</v>
      </c>
      <c r="L136" s="60">
        <f t="shared" si="55"/>
        <v>0</v>
      </c>
      <c r="M136" s="60">
        <f t="shared" si="55"/>
        <v>0</v>
      </c>
      <c r="N136" s="60">
        <f t="shared" si="55"/>
        <v>0</v>
      </c>
      <c r="O136" s="60">
        <f t="shared" si="55"/>
        <v>0</v>
      </c>
      <c r="P136" s="61">
        <f>SUM(F136:O136)</f>
        <v>4678</v>
      </c>
      <c r="Q136" s="60">
        <f>SUM(Q125:Q133)</f>
        <v>8</v>
      </c>
    </row>
    <row r="138" spans="1:7" ht="18">
      <c r="A138" s="63">
        <f>Team_9</f>
        <v>0</v>
      </c>
      <c r="B138" s="63"/>
      <c r="C138" s="63"/>
      <c r="D138" s="63"/>
      <c r="E138" s="63"/>
      <c r="F138" s="63"/>
      <c r="G138" s="63"/>
    </row>
    <row r="139" spans="3:17" ht="12.75" customHeight="1">
      <c r="C139" s="62"/>
      <c r="D139" s="29"/>
      <c r="E139" s="30"/>
      <c r="F139" s="31" t="s">
        <v>65</v>
      </c>
      <c r="G139" s="31" t="s">
        <v>66</v>
      </c>
      <c r="H139" s="31" t="s">
        <v>67</v>
      </c>
      <c r="I139" s="31" t="s">
        <v>68</v>
      </c>
      <c r="J139" s="31" t="s">
        <v>69</v>
      </c>
      <c r="K139" s="31" t="s">
        <v>70</v>
      </c>
      <c r="L139" s="31" t="s">
        <v>71</v>
      </c>
      <c r="M139" s="31" t="s">
        <v>72</v>
      </c>
      <c r="N139" s="31" t="s">
        <v>73</v>
      </c>
      <c r="O139" s="32" t="s">
        <v>74</v>
      </c>
      <c r="P139" s="33" t="s">
        <v>75</v>
      </c>
      <c r="Q139" s="33" t="s">
        <v>76</v>
      </c>
    </row>
    <row r="140" spans="1:17" ht="120" customHeight="1">
      <c r="A140" s="34" t="s">
        <v>77</v>
      </c>
      <c r="B140" s="34" t="s">
        <v>78</v>
      </c>
      <c r="C140" s="34" t="s">
        <v>8</v>
      </c>
      <c r="D140" s="34" t="s">
        <v>79</v>
      </c>
      <c r="E140" s="71"/>
      <c r="F140" s="35">
        <f aca="true" t="shared" si="56" ref="F140:O140">IF(ISERROR(VLOOKUP(F141,EDV_Nummer,2,FALSE)),"",VLOOKUP(F141,EDV_Nummer,2,FALSE))</f>
      </c>
      <c r="G140" s="35">
        <f t="shared" si="56"/>
      </c>
      <c r="H140" s="35">
        <f t="shared" si="56"/>
      </c>
      <c r="I140" s="35">
        <f t="shared" si="56"/>
      </c>
      <c r="J140" s="35">
        <f t="shared" si="56"/>
      </c>
      <c r="K140" s="35">
        <f t="shared" si="56"/>
      </c>
      <c r="L140" s="35">
        <f t="shared" si="56"/>
      </c>
      <c r="M140" s="35">
        <f t="shared" si="56"/>
      </c>
      <c r="N140" s="35">
        <f t="shared" si="56"/>
      </c>
      <c r="O140" s="36">
        <f t="shared" si="56"/>
      </c>
      <c r="P140" s="33"/>
      <c r="Q140" s="33"/>
    </row>
    <row r="141" spans="1:17" ht="15" customHeight="1">
      <c r="A141" s="37"/>
      <c r="B141" s="37"/>
      <c r="C141" s="37"/>
      <c r="D141" s="37"/>
      <c r="E141" s="38" t="s">
        <v>80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40"/>
      <c r="P141" s="33"/>
      <c r="Q141" s="33"/>
    </row>
    <row r="142" spans="1:17" ht="18" customHeight="1">
      <c r="A142" s="41">
        <f aca="true" t="shared" si="57" ref="A142:A150">IF(ISERROR(VLOOKUP(B142,Teamnr,2,TRUE)),"",VLOOKUP(B142,Teamnr,2,TRUE))</f>
      </c>
      <c r="B142" s="42"/>
      <c r="C142" s="43"/>
      <c r="D142" s="31">
        <v>0</v>
      </c>
      <c r="E142" s="44">
        <v>230</v>
      </c>
      <c r="F142" s="65"/>
      <c r="G142" s="66"/>
      <c r="H142" s="66"/>
      <c r="I142" s="66"/>
      <c r="J142" s="66"/>
      <c r="K142" s="66"/>
      <c r="L142" s="47"/>
      <c r="M142" s="47"/>
      <c r="N142" s="47"/>
      <c r="O142" s="47"/>
      <c r="P142" s="48">
        <f>IF(SUM(F142:O142)=0,0,SUM(F142:O142))</f>
        <v>0</v>
      </c>
      <c r="Q142" s="49">
        <f>IF(AND(ISBLANK(C142),P142=0),0,IF(P142&gt;C142,2,IF(P142&lt;C142,0,IF(P142=C142,1))))</f>
        <v>0</v>
      </c>
    </row>
    <row r="143" spans="1:17" ht="18" customHeight="1">
      <c r="A143" s="41">
        <f t="shared" si="57"/>
      </c>
      <c r="B143" s="42"/>
      <c r="C143" s="43"/>
      <c r="D143" s="31">
        <v>0</v>
      </c>
      <c r="E143" s="44">
        <v>233</v>
      </c>
      <c r="F143" s="67"/>
      <c r="G143" s="68"/>
      <c r="H143" s="68"/>
      <c r="I143" s="68"/>
      <c r="J143" s="68"/>
      <c r="K143" s="68"/>
      <c r="L143" s="47"/>
      <c r="M143" s="47"/>
      <c r="N143" s="47"/>
      <c r="O143" s="47"/>
      <c r="P143" s="48">
        <f aca="true" t="shared" si="58" ref="P143:P150">IF(SUM(F143:O143)=0,0,SUM(F143:O143))</f>
        <v>0</v>
      </c>
      <c r="Q143" s="49">
        <f aca="true" t="shared" si="59" ref="Q143:Q150">IF(AND(ISBLANK(C143),P143=0),0,IF(P143&gt;C143,2,IF(P143&lt;C143,0,IF(P143=C143,1))))</f>
        <v>0</v>
      </c>
    </row>
    <row r="144" spans="1:17" ht="18" customHeight="1">
      <c r="A144" s="41">
        <f t="shared" si="57"/>
      </c>
      <c r="B144" s="42"/>
      <c r="C144" s="43"/>
      <c r="D144" s="31">
        <v>0</v>
      </c>
      <c r="E144" s="44">
        <v>239</v>
      </c>
      <c r="F144" s="67"/>
      <c r="G144" s="68"/>
      <c r="H144" s="68"/>
      <c r="I144" s="68"/>
      <c r="J144" s="68"/>
      <c r="K144" s="68"/>
      <c r="L144" s="47"/>
      <c r="M144" s="47"/>
      <c r="N144" s="47"/>
      <c r="O144" s="47"/>
      <c r="P144" s="48">
        <f t="shared" si="58"/>
        <v>0</v>
      </c>
      <c r="Q144" s="49">
        <f t="shared" si="59"/>
        <v>0</v>
      </c>
    </row>
    <row r="145" spans="1:17" ht="18" customHeight="1">
      <c r="A145" s="41">
        <f t="shared" si="57"/>
      </c>
      <c r="B145" s="42"/>
      <c r="C145" s="43"/>
      <c r="D145" s="31">
        <v>0</v>
      </c>
      <c r="E145" s="44">
        <v>241</v>
      </c>
      <c r="F145" s="67"/>
      <c r="G145" s="68"/>
      <c r="H145" s="68"/>
      <c r="I145" s="68"/>
      <c r="J145" s="68"/>
      <c r="K145" s="68"/>
      <c r="L145" s="47"/>
      <c r="M145" s="47"/>
      <c r="N145" s="47"/>
      <c r="O145" s="47"/>
      <c r="P145" s="48">
        <f t="shared" si="58"/>
        <v>0</v>
      </c>
      <c r="Q145" s="49">
        <f t="shared" si="59"/>
        <v>0</v>
      </c>
    </row>
    <row r="146" spans="1:17" ht="18" customHeight="1">
      <c r="A146" s="41">
        <f t="shared" si="57"/>
      </c>
      <c r="B146" s="42"/>
      <c r="C146" s="43"/>
      <c r="D146" s="31">
        <v>0</v>
      </c>
      <c r="E146" s="44">
        <v>247</v>
      </c>
      <c r="F146" s="67"/>
      <c r="G146" s="68"/>
      <c r="H146" s="68"/>
      <c r="I146" s="68"/>
      <c r="J146" s="68"/>
      <c r="K146" s="68"/>
      <c r="L146" s="47"/>
      <c r="M146" s="47"/>
      <c r="N146" s="47"/>
      <c r="O146" s="47"/>
      <c r="P146" s="48">
        <f t="shared" si="58"/>
        <v>0</v>
      </c>
      <c r="Q146" s="49">
        <f t="shared" si="59"/>
        <v>0</v>
      </c>
    </row>
    <row r="147" spans="1:17" ht="18" customHeight="1">
      <c r="A147" s="41">
        <f t="shared" si="57"/>
      </c>
      <c r="B147" s="42"/>
      <c r="C147" s="43"/>
      <c r="D147" s="31">
        <v>0</v>
      </c>
      <c r="E147" s="44">
        <v>253</v>
      </c>
      <c r="F147" s="67"/>
      <c r="G147" s="68"/>
      <c r="H147" s="68"/>
      <c r="I147" s="68"/>
      <c r="J147" s="68"/>
      <c r="K147" s="68"/>
      <c r="L147" s="47"/>
      <c r="M147" s="47"/>
      <c r="N147" s="47"/>
      <c r="O147" s="47"/>
      <c r="P147" s="48">
        <f t="shared" si="58"/>
        <v>0</v>
      </c>
      <c r="Q147" s="49">
        <f t="shared" si="59"/>
        <v>0</v>
      </c>
    </row>
    <row r="148" spans="1:17" ht="18" customHeight="1">
      <c r="A148" s="41">
        <f t="shared" si="57"/>
      </c>
      <c r="B148" s="42"/>
      <c r="C148" s="43"/>
      <c r="D148" s="31">
        <v>0</v>
      </c>
      <c r="E148" s="44">
        <v>259</v>
      </c>
      <c r="F148" s="67"/>
      <c r="G148" s="68"/>
      <c r="H148" s="68"/>
      <c r="I148" s="68"/>
      <c r="J148" s="68"/>
      <c r="K148" s="68"/>
      <c r="L148" s="47"/>
      <c r="M148" s="47"/>
      <c r="N148" s="47"/>
      <c r="O148" s="47"/>
      <c r="P148" s="48">
        <f t="shared" si="58"/>
        <v>0</v>
      </c>
      <c r="Q148" s="49">
        <f t="shared" si="59"/>
        <v>0</v>
      </c>
    </row>
    <row r="149" spans="1:17" ht="18" customHeight="1">
      <c r="A149" s="41">
        <f t="shared" si="57"/>
      </c>
      <c r="B149" s="42"/>
      <c r="C149" s="43"/>
      <c r="D149" s="31"/>
      <c r="E149" s="44">
        <v>265</v>
      </c>
      <c r="F149" s="67"/>
      <c r="G149" s="68"/>
      <c r="H149" s="68"/>
      <c r="I149" s="68"/>
      <c r="J149" s="68"/>
      <c r="K149" s="68"/>
      <c r="L149" s="47"/>
      <c r="M149" s="47"/>
      <c r="N149" s="47"/>
      <c r="O149" s="47"/>
      <c r="P149" s="48">
        <f t="shared" si="58"/>
        <v>0</v>
      </c>
      <c r="Q149" s="49">
        <f t="shared" si="59"/>
        <v>0</v>
      </c>
    </row>
    <row r="150" spans="1:17" ht="18" customHeight="1" thickBot="1">
      <c r="A150" s="41">
        <f t="shared" si="57"/>
      </c>
      <c r="B150" s="42"/>
      <c r="C150" s="43"/>
      <c r="D150" s="31"/>
      <c r="E150" s="44">
        <v>267</v>
      </c>
      <c r="F150" s="69"/>
      <c r="G150" s="70"/>
      <c r="H150" s="70"/>
      <c r="I150" s="70"/>
      <c r="J150" s="70"/>
      <c r="K150" s="70"/>
      <c r="L150" s="54"/>
      <c r="M150" s="54"/>
      <c r="N150" s="54"/>
      <c r="O150" s="54"/>
      <c r="P150" s="48">
        <f t="shared" si="58"/>
        <v>0</v>
      </c>
      <c r="Q150" s="49">
        <f t="shared" si="59"/>
        <v>0</v>
      </c>
    </row>
    <row r="151" spans="3:17" ht="12.75">
      <c r="C151" s="55"/>
      <c r="E151" s="56" t="s">
        <v>81</v>
      </c>
      <c r="F151" s="57">
        <f aca="true" t="shared" si="60" ref="F151:O151">COUNTA(F142:F150)</f>
        <v>0</v>
      </c>
      <c r="G151" s="57">
        <f t="shared" si="60"/>
        <v>0</v>
      </c>
      <c r="H151" s="57">
        <f t="shared" si="60"/>
        <v>0</v>
      </c>
      <c r="I151" s="57">
        <f t="shared" si="60"/>
        <v>0</v>
      </c>
      <c r="J151" s="57">
        <f t="shared" si="60"/>
        <v>0</v>
      </c>
      <c r="K151" s="57">
        <f t="shared" si="60"/>
        <v>0</v>
      </c>
      <c r="L151" s="57">
        <f t="shared" si="60"/>
        <v>0</v>
      </c>
      <c r="M151" s="57">
        <f t="shared" si="60"/>
        <v>0</v>
      </c>
      <c r="N151" s="57">
        <f t="shared" si="60"/>
        <v>0</v>
      </c>
      <c r="O151" s="57">
        <f t="shared" si="60"/>
        <v>0</v>
      </c>
      <c r="P151" s="57">
        <f>SUM(F151:O151)</f>
        <v>0</v>
      </c>
      <c r="Q151" s="58"/>
    </row>
    <row r="152" spans="3:17" ht="12.75">
      <c r="C152" s="55"/>
      <c r="E152" s="59" t="s">
        <v>82</v>
      </c>
      <c r="F152" s="57">
        <f>IF(ISERROR(F153/F151),"",F153/F151)</f>
      </c>
      <c r="G152" s="57">
        <f aca="true" t="shared" si="61" ref="G152:O152">IF(ISERROR(G153/G151),"",G153/G151)</f>
      </c>
      <c r="H152" s="57">
        <f t="shared" si="61"/>
      </c>
      <c r="I152" s="57">
        <f t="shared" si="61"/>
      </c>
      <c r="J152" s="57">
        <f t="shared" si="61"/>
      </c>
      <c r="K152" s="57">
        <f t="shared" si="61"/>
      </c>
      <c r="L152" s="57">
        <f t="shared" si="61"/>
      </c>
      <c r="M152" s="57">
        <f t="shared" si="61"/>
      </c>
      <c r="N152" s="57">
        <f t="shared" si="61"/>
      </c>
      <c r="O152" s="57">
        <f t="shared" si="61"/>
      </c>
      <c r="P152" s="57" t="e">
        <f>P153/P151</f>
        <v>#DIV/0!</v>
      </c>
      <c r="Q152" s="58"/>
    </row>
    <row r="153" spans="3:17" ht="12.75">
      <c r="C153" s="55"/>
      <c r="E153" s="59" t="s">
        <v>75</v>
      </c>
      <c r="F153" s="60">
        <f aca="true" t="shared" si="62" ref="F153:O153">SUM(F142:F150)</f>
        <v>0</v>
      </c>
      <c r="G153" s="60">
        <f t="shared" si="62"/>
        <v>0</v>
      </c>
      <c r="H153" s="60">
        <f t="shared" si="62"/>
        <v>0</v>
      </c>
      <c r="I153" s="60">
        <f t="shared" si="62"/>
        <v>0</v>
      </c>
      <c r="J153" s="60">
        <f t="shared" si="62"/>
        <v>0</v>
      </c>
      <c r="K153" s="60">
        <f t="shared" si="62"/>
        <v>0</v>
      </c>
      <c r="L153" s="60">
        <f t="shared" si="62"/>
        <v>0</v>
      </c>
      <c r="M153" s="60">
        <f t="shared" si="62"/>
        <v>0</v>
      </c>
      <c r="N153" s="60">
        <f t="shared" si="62"/>
        <v>0</v>
      </c>
      <c r="O153" s="60">
        <f t="shared" si="62"/>
        <v>0</v>
      </c>
      <c r="P153" s="61">
        <f>SUM(F153:O153)</f>
        <v>0</v>
      </c>
      <c r="Q153" s="60">
        <f>SUM(Q142:Q150)</f>
        <v>0</v>
      </c>
    </row>
    <row r="155" spans="1:7" ht="18">
      <c r="A155" s="63">
        <f>Team_10</f>
        <v>0</v>
      </c>
      <c r="B155" s="63"/>
      <c r="C155" s="63"/>
      <c r="D155" s="63"/>
      <c r="E155" s="63"/>
      <c r="F155" s="63"/>
      <c r="G155" s="63"/>
    </row>
    <row r="156" spans="3:17" ht="12.75" customHeight="1">
      <c r="C156" s="62"/>
      <c r="D156" s="29"/>
      <c r="E156" s="30"/>
      <c r="F156" s="31" t="s">
        <v>65</v>
      </c>
      <c r="G156" s="31" t="s">
        <v>66</v>
      </c>
      <c r="H156" s="31" t="s">
        <v>67</v>
      </c>
      <c r="I156" s="31" t="s">
        <v>68</v>
      </c>
      <c r="J156" s="31" t="s">
        <v>69</v>
      </c>
      <c r="K156" s="31" t="s">
        <v>70</v>
      </c>
      <c r="L156" s="31" t="s">
        <v>71</v>
      </c>
      <c r="M156" s="31" t="s">
        <v>72</v>
      </c>
      <c r="N156" s="31" t="s">
        <v>73</v>
      </c>
      <c r="O156" s="32" t="s">
        <v>74</v>
      </c>
      <c r="P156" s="33" t="s">
        <v>75</v>
      </c>
      <c r="Q156" s="33" t="s">
        <v>76</v>
      </c>
    </row>
    <row r="157" spans="1:17" ht="120" customHeight="1">
      <c r="A157" s="34" t="s">
        <v>77</v>
      </c>
      <c r="B157" s="34" t="s">
        <v>78</v>
      </c>
      <c r="C157" s="34" t="s">
        <v>8</v>
      </c>
      <c r="D157" s="34" t="s">
        <v>79</v>
      </c>
      <c r="E157" s="71"/>
      <c r="F157" s="35">
        <f aca="true" t="shared" si="63" ref="F157:O157">IF(ISERROR(VLOOKUP(F158,EDV_Nummer,2,FALSE)),"",VLOOKUP(F158,EDV_Nummer,2,FALSE))</f>
      </c>
      <c r="G157" s="35">
        <f t="shared" si="63"/>
      </c>
      <c r="H157" s="35">
        <f t="shared" si="63"/>
      </c>
      <c r="I157" s="35">
        <f t="shared" si="63"/>
      </c>
      <c r="J157" s="35">
        <f t="shared" si="63"/>
      </c>
      <c r="K157" s="35">
        <f t="shared" si="63"/>
      </c>
      <c r="L157" s="35">
        <f t="shared" si="63"/>
      </c>
      <c r="M157" s="35">
        <f t="shared" si="63"/>
      </c>
      <c r="N157" s="35">
        <f t="shared" si="63"/>
      </c>
      <c r="O157" s="36">
        <f t="shared" si="63"/>
      </c>
      <c r="P157" s="33"/>
      <c r="Q157" s="33"/>
    </row>
    <row r="158" spans="1:17" ht="15" customHeight="1">
      <c r="A158" s="37"/>
      <c r="B158" s="37"/>
      <c r="C158" s="37"/>
      <c r="D158" s="37"/>
      <c r="E158" s="38" t="s">
        <v>80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40"/>
      <c r="P158" s="33"/>
      <c r="Q158" s="33"/>
    </row>
    <row r="159" spans="1:17" ht="18" customHeight="1">
      <c r="A159" s="41">
        <f aca="true" t="shared" si="64" ref="A159:A167">IF(ISERROR(VLOOKUP(B159,Teamnr,2,TRUE)),"",VLOOKUP(B159,Teamnr,2,TRUE))</f>
      </c>
      <c r="B159" s="42"/>
      <c r="C159" s="43"/>
      <c r="D159" s="31">
        <v>0</v>
      </c>
      <c r="E159" s="44">
        <v>228</v>
      </c>
      <c r="F159" s="65"/>
      <c r="G159" s="66"/>
      <c r="H159" s="66"/>
      <c r="I159" s="66"/>
      <c r="J159" s="66"/>
      <c r="K159" s="66"/>
      <c r="L159" s="47"/>
      <c r="M159" s="47"/>
      <c r="N159" s="47"/>
      <c r="O159" s="47"/>
      <c r="P159" s="48">
        <f>IF(SUM(F159:O159)=0,0,SUM(F159:O159))</f>
        <v>0</v>
      </c>
      <c r="Q159" s="49">
        <f>IF(AND(ISBLANK(C159),P159=0),0,IF(P159&gt;C159,2,IF(P159&lt;C159,0,IF(P159=C159,1))))</f>
        <v>0</v>
      </c>
    </row>
    <row r="160" spans="1:17" ht="18" customHeight="1">
      <c r="A160" s="41">
        <f t="shared" si="64"/>
      </c>
      <c r="B160" s="42"/>
      <c r="C160" s="43"/>
      <c r="D160" s="31">
        <v>0</v>
      </c>
      <c r="E160" s="44">
        <v>235</v>
      </c>
      <c r="F160" s="67"/>
      <c r="G160" s="68"/>
      <c r="H160" s="68"/>
      <c r="I160" s="68"/>
      <c r="J160" s="68"/>
      <c r="K160" s="68"/>
      <c r="L160" s="47"/>
      <c r="M160" s="47"/>
      <c r="N160" s="47"/>
      <c r="O160" s="47"/>
      <c r="P160" s="48">
        <f aca="true" t="shared" si="65" ref="P160:P167">IF(SUM(F160:O160)=0,0,SUM(F160:O160))</f>
        <v>0</v>
      </c>
      <c r="Q160" s="49">
        <f aca="true" t="shared" si="66" ref="Q160:Q167">IF(AND(ISBLANK(C160),P160=0),0,IF(P160&gt;C160,2,IF(P160&lt;C160,0,IF(P160=C160,1))))</f>
        <v>0</v>
      </c>
    </row>
    <row r="161" spans="1:17" ht="18" customHeight="1">
      <c r="A161" s="41">
        <f t="shared" si="64"/>
      </c>
      <c r="B161" s="42"/>
      <c r="C161" s="43"/>
      <c r="D161" s="31">
        <v>0</v>
      </c>
      <c r="E161" s="44">
        <v>236</v>
      </c>
      <c r="F161" s="67"/>
      <c r="G161" s="68"/>
      <c r="H161" s="68"/>
      <c r="I161" s="68"/>
      <c r="J161" s="68"/>
      <c r="K161" s="68"/>
      <c r="L161" s="47"/>
      <c r="M161" s="47"/>
      <c r="N161" s="47"/>
      <c r="O161" s="47"/>
      <c r="P161" s="48">
        <f t="shared" si="65"/>
        <v>0</v>
      </c>
      <c r="Q161" s="49">
        <f t="shared" si="66"/>
        <v>0</v>
      </c>
    </row>
    <row r="162" spans="1:17" ht="18" customHeight="1">
      <c r="A162" s="41">
        <f t="shared" si="64"/>
      </c>
      <c r="B162" s="42"/>
      <c r="C162" s="43"/>
      <c r="D162" s="31">
        <v>0</v>
      </c>
      <c r="E162" s="44">
        <v>244</v>
      </c>
      <c r="F162" s="67"/>
      <c r="G162" s="68"/>
      <c r="H162" s="68"/>
      <c r="I162" s="68"/>
      <c r="J162" s="68"/>
      <c r="K162" s="68"/>
      <c r="L162" s="47"/>
      <c r="M162" s="47"/>
      <c r="N162" s="47"/>
      <c r="O162" s="47"/>
      <c r="P162" s="48">
        <f t="shared" si="65"/>
        <v>0</v>
      </c>
      <c r="Q162" s="49">
        <f t="shared" si="66"/>
        <v>0</v>
      </c>
    </row>
    <row r="163" spans="1:17" ht="18" customHeight="1">
      <c r="A163" s="41">
        <f t="shared" si="64"/>
      </c>
      <c r="B163" s="42"/>
      <c r="C163" s="43"/>
      <c r="D163" s="31">
        <v>0</v>
      </c>
      <c r="E163" s="44">
        <v>248</v>
      </c>
      <c r="F163" s="67"/>
      <c r="G163" s="68"/>
      <c r="H163" s="68"/>
      <c r="I163" s="68"/>
      <c r="J163" s="68"/>
      <c r="K163" s="68"/>
      <c r="L163" s="47"/>
      <c r="M163" s="47"/>
      <c r="N163" s="47"/>
      <c r="O163" s="47"/>
      <c r="P163" s="48">
        <f t="shared" si="65"/>
        <v>0</v>
      </c>
      <c r="Q163" s="49">
        <f t="shared" si="66"/>
        <v>0</v>
      </c>
    </row>
    <row r="164" spans="1:17" ht="18" customHeight="1">
      <c r="A164" s="41">
        <f t="shared" si="64"/>
      </c>
      <c r="B164" s="42"/>
      <c r="C164" s="43"/>
      <c r="D164" s="31">
        <v>0</v>
      </c>
      <c r="E164" s="44">
        <v>252</v>
      </c>
      <c r="F164" s="67"/>
      <c r="G164" s="68"/>
      <c r="H164" s="68"/>
      <c r="I164" s="68"/>
      <c r="J164" s="68"/>
      <c r="K164" s="68"/>
      <c r="L164" s="47"/>
      <c r="M164" s="47"/>
      <c r="N164" s="47"/>
      <c r="O164" s="47"/>
      <c r="P164" s="48">
        <f t="shared" si="65"/>
        <v>0</v>
      </c>
      <c r="Q164" s="49">
        <f t="shared" si="66"/>
        <v>0</v>
      </c>
    </row>
    <row r="165" spans="1:17" ht="18" customHeight="1">
      <c r="A165" s="41">
        <f t="shared" si="64"/>
      </c>
      <c r="B165" s="42"/>
      <c r="C165" s="43"/>
      <c r="D165" s="31">
        <v>0</v>
      </c>
      <c r="E165" s="44">
        <v>260</v>
      </c>
      <c r="F165" s="67"/>
      <c r="G165" s="68"/>
      <c r="H165" s="68"/>
      <c r="I165" s="68"/>
      <c r="J165" s="68"/>
      <c r="K165" s="68"/>
      <c r="L165" s="47"/>
      <c r="M165" s="47"/>
      <c r="N165" s="47"/>
      <c r="O165" s="47"/>
      <c r="P165" s="48">
        <f t="shared" si="65"/>
        <v>0</v>
      </c>
      <c r="Q165" s="49">
        <f t="shared" si="66"/>
        <v>0</v>
      </c>
    </row>
    <row r="166" spans="1:17" ht="18" customHeight="1">
      <c r="A166" s="41">
        <f t="shared" si="64"/>
      </c>
      <c r="B166" s="42"/>
      <c r="C166" s="43"/>
      <c r="D166" s="31"/>
      <c r="E166" s="44">
        <v>261</v>
      </c>
      <c r="F166" s="67"/>
      <c r="G166" s="68"/>
      <c r="H166" s="68"/>
      <c r="I166" s="68"/>
      <c r="J166" s="68"/>
      <c r="K166" s="68"/>
      <c r="L166" s="47"/>
      <c r="M166" s="47"/>
      <c r="N166" s="47"/>
      <c r="O166" s="47"/>
      <c r="P166" s="48">
        <f t="shared" si="65"/>
        <v>0</v>
      </c>
      <c r="Q166" s="49">
        <f t="shared" si="66"/>
        <v>0</v>
      </c>
    </row>
    <row r="167" spans="1:17" ht="18" customHeight="1" thickBot="1">
      <c r="A167" s="41">
        <f t="shared" si="64"/>
      </c>
      <c r="B167" s="42"/>
      <c r="C167" s="43"/>
      <c r="D167" s="31"/>
      <c r="E167" s="44">
        <v>267</v>
      </c>
      <c r="F167" s="69"/>
      <c r="G167" s="70"/>
      <c r="H167" s="70"/>
      <c r="I167" s="70"/>
      <c r="J167" s="70"/>
      <c r="K167" s="70"/>
      <c r="L167" s="54"/>
      <c r="M167" s="54"/>
      <c r="N167" s="54"/>
      <c r="O167" s="54"/>
      <c r="P167" s="48">
        <f t="shared" si="65"/>
        <v>0</v>
      </c>
      <c r="Q167" s="49">
        <f t="shared" si="66"/>
        <v>0</v>
      </c>
    </row>
    <row r="168" spans="3:17" ht="12.75">
      <c r="C168" s="55"/>
      <c r="E168" s="56" t="s">
        <v>81</v>
      </c>
      <c r="F168" s="57">
        <f aca="true" t="shared" si="67" ref="F168:O168">COUNTA(F159:F167)</f>
        <v>0</v>
      </c>
      <c r="G168" s="57">
        <f t="shared" si="67"/>
        <v>0</v>
      </c>
      <c r="H168" s="57">
        <f t="shared" si="67"/>
        <v>0</v>
      </c>
      <c r="I168" s="57">
        <f t="shared" si="67"/>
        <v>0</v>
      </c>
      <c r="J168" s="57">
        <f t="shared" si="67"/>
        <v>0</v>
      </c>
      <c r="K168" s="57">
        <f t="shared" si="67"/>
        <v>0</v>
      </c>
      <c r="L168" s="57">
        <f t="shared" si="67"/>
        <v>0</v>
      </c>
      <c r="M168" s="57">
        <f t="shared" si="67"/>
        <v>0</v>
      </c>
      <c r="N168" s="57">
        <f t="shared" si="67"/>
        <v>0</v>
      </c>
      <c r="O168" s="57">
        <f t="shared" si="67"/>
        <v>0</v>
      </c>
      <c r="P168" s="57">
        <f>SUM(F168:O168)</f>
        <v>0</v>
      </c>
      <c r="Q168" s="58"/>
    </row>
    <row r="169" spans="3:17" ht="12.75">
      <c r="C169" s="55"/>
      <c r="E169" s="59" t="s">
        <v>82</v>
      </c>
      <c r="F169" s="57">
        <f>IF(ISERROR(F170/F168),"",F170/F168)</f>
      </c>
      <c r="G169" s="57">
        <f aca="true" t="shared" si="68" ref="G169:O169">IF(ISERROR(G170/G168),"",G170/G168)</f>
      </c>
      <c r="H169" s="57">
        <f t="shared" si="68"/>
      </c>
      <c r="I169" s="57">
        <f t="shared" si="68"/>
      </c>
      <c r="J169" s="57">
        <f t="shared" si="68"/>
      </c>
      <c r="K169" s="57">
        <f t="shared" si="68"/>
      </c>
      <c r="L169" s="57">
        <f t="shared" si="68"/>
      </c>
      <c r="M169" s="57">
        <f t="shared" si="68"/>
      </c>
      <c r="N169" s="57">
        <f t="shared" si="68"/>
      </c>
      <c r="O169" s="57">
        <f t="shared" si="68"/>
      </c>
      <c r="P169" s="57" t="e">
        <f>P170/P168</f>
        <v>#DIV/0!</v>
      </c>
      <c r="Q169" s="58"/>
    </row>
    <row r="170" spans="3:17" ht="12.75">
      <c r="C170" s="55"/>
      <c r="E170" s="59" t="s">
        <v>75</v>
      </c>
      <c r="F170" s="60">
        <f aca="true" t="shared" si="69" ref="F170:O170">SUM(F159:F167)</f>
        <v>0</v>
      </c>
      <c r="G170" s="60">
        <f t="shared" si="69"/>
        <v>0</v>
      </c>
      <c r="H170" s="60">
        <f t="shared" si="69"/>
        <v>0</v>
      </c>
      <c r="I170" s="60">
        <f t="shared" si="69"/>
        <v>0</v>
      </c>
      <c r="J170" s="60">
        <f t="shared" si="69"/>
        <v>0</v>
      </c>
      <c r="K170" s="60">
        <f t="shared" si="69"/>
        <v>0</v>
      </c>
      <c r="L170" s="60">
        <f t="shared" si="69"/>
        <v>0</v>
      </c>
      <c r="M170" s="60">
        <f t="shared" si="69"/>
        <v>0</v>
      </c>
      <c r="N170" s="60">
        <f t="shared" si="69"/>
        <v>0</v>
      </c>
      <c r="O170" s="60">
        <f t="shared" si="69"/>
        <v>0</v>
      </c>
      <c r="P170" s="61">
        <f>SUM(F170:O170)</f>
        <v>0</v>
      </c>
      <c r="Q170" s="60">
        <f>SUM(Q159:Q167)</f>
        <v>0</v>
      </c>
    </row>
  </sheetData>
  <sheetProtection password="EAB9" sheet="1" objects="1" scenarios="1" selectLockedCells="1"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3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tabSelected="1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2812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2812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3.851562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83</v>
      </c>
      <c r="D1" s="2"/>
      <c r="E1" s="2"/>
      <c r="F1" s="109" t="s">
        <v>0</v>
      </c>
      <c r="G1" s="110"/>
      <c r="H1" s="111" t="s">
        <v>1</v>
      </c>
      <c r="I1" s="112"/>
      <c r="J1" s="109"/>
      <c r="K1" s="109"/>
      <c r="L1" s="5"/>
      <c r="M1" s="4"/>
      <c r="N1" s="6"/>
      <c r="O1" s="107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108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118</v>
      </c>
      <c r="B4" s="6" t="s">
        <v>5</v>
      </c>
      <c r="C4" s="17" t="s">
        <v>6</v>
      </c>
      <c r="D4" s="18" t="s">
        <v>7</v>
      </c>
      <c r="E4" s="6" t="s">
        <v>119</v>
      </c>
      <c r="F4" s="6"/>
      <c r="G4" s="6" t="s">
        <v>5</v>
      </c>
      <c r="H4" s="18" t="s">
        <v>6</v>
      </c>
      <c r="I4" s="18" t="s">
        <v>7</v>
      </c>
      <c r="J4" s="6" t="s">
        <v>119</v>
      </c>
      <c r="L4" s="2" t="s">
        <v>118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1384</v>
      </c>
      <c r="E5" s="4">
        <v>197.71428571428572</v>
      </c>
      <c r="F5" s="6"/>
      <c r="G5" s="6" t="s">
        <v>10</v>
      </c>
      <c r="H5" s="20">
        <v>7</v>
      </c>
      <c r="I5" s="20">
        <v>1506</v>
      </c>
      <c r="J5" s="4">
        <v>215.14285714285714</v>
      </c>
      <c r="L5" s="2">
        <f>ROW()-4</f>
        <v>1</v>
      </c>
      <c r="M5" s="6" t="s">
        <v>11</v>
      </c>
      <c r="N5" s="20">
        <v>266</v>
      </c>
      <c r="O5" s="6"/>
    </row>
    <row r="6" spans="1:15" ht="12.75">
      <c r="A6" s="2">
        <v>2</v>
      </c>
      <c r="B6" s="6" t="s">
        <v>12</v>
      </c>
      <c r="C6" s="19">
        <v>7</v>
      </c>
      <c r="D6" s="20">
        <v>1377</v>
      </c>
      <c r="E6" s="4">
        <v>196.71428571428572</v>
      </c>
      <c r="F6" s="6"/>
      <c r="G6" s="6" t="s">
        <v>12</v>
      </c>
      <c r="H6" s="20">
        <v>41</v>
      </c>
      <c r="I6" s="20">
        <v>8137</v>
      </c>
      <c r="J6" s="4">
        <v>198.46341463414635</v>
      </c>
      <c r="L6" s="2">
        <f>ROW()-4</f>
        <v>2</v>
      </c>
      <c r="M6" s="6" t="s">
        <v>13</v>
      </c>
      <c r="N6" s="20">
        <v>245</v>
      </c>
      <c r="O6" s="6"/>
    </row>
    <row r="7" spans="1:15" ht="12.75">
      <c r="A7" s="2">
        <v>3</v>
      </c>
      <c r="B7" s="6" t="s">
        <v>14</v>
      </c>
      <c r="C7" s="19">
        <v>7</v>
      </c>
      <c r="D7" s="20">
        <v>1334</v>
      </c>
      <c r="E7" s="4">
        <v>190.57142857142858</v>
      </c>
      <c r="F7" s="6"/>
      <c r="G7" s="6" t="s">
        <v>15</v>
      </c>
      <c r="H7" s="20">
        <v>37</v>
      </c>
      <c r="I7" s="20">
        <v>7281</v>
      </c>
      <c r="J7" s="4">
        <v>196.78378378378378</v>
      </c>
      <c r="L7" s="2">
        <f>ROW()-4</f>
        <v>3</v>
      </c>
      <c r="M7" s="6" t="s">
        <v>16</v>
      </c>
      <c r="N7" s="20">
        <v>243</v>
      </c>
      <c r="O7" s="6"/>
    </row>
    <row r="8" spans="1:15" ht="12.75">
      <c r="A8" s="2">
        <v>4</v>
      </c>
      <c r="B8" s="6" t="s">
        <v>17</v>
      </c>
      <c r="C8" s="19">
        <v>6</v>
      </c>
      <c r="D8" s="20">
        <v>1137</v>
      </c>
      <c r="E8" s="4">
        <v>189.5</v>
      </c>
      <c r="F8" s="6"/>
      <c r="G8" s="6" t="s">
        <v>14</v>
      </c>
      <c r="H8" s="20">
        <v>37</v>
      </c>
      <c r="I8" s="20">
        <v>7200</v>
      </c>
      <c r="J8" s="4">
        <v>194.59459459459458</v>
      </c>
      <c r="L8" s="2">
        <f>ROW()-4</f>
        <v>4</v>
      </c>
      <c r="M8" s="6" t="s">
        <v>18</v>
      </c>
      <c r="N8" s="20">
        <v>237</v>
      </c>
      <c r="O8" s="6"/>
    </row>
    <row r="9" spans="1:15" ht="12.75">
      <c r="A9" s="2">
        <v>5</v>
      </c>
      <c r="B9" s="6" t="s">
        <v>16</v>
      </c>
      <c r="C9" s="19">
        <v>7</v>
      </c>
      <c r="D9" s="20">
        <v>1321</v>
      </c>
      <c r="E9" s="4">
        <v>188.71428571428572</v>
      </c>
      <c r="F9" s="6"/>
      <c r="G9" s="6" t="s">
        <v>16</v>
      </c>
      <c r="H9" s="20">
        <v>41</v>
      </c>
      <c r="I9" s="20">
        <v>7927</v>
      </c>
      <c r="J9" s="4">
        <v>193.34146341463415</v>
      </c>
      <c r="L9" s="2">
        <f>ROW()-4</f>
        <v>5</v>
      </c>
      <c r="M9" s="6" t="s">
        <v>9</v>
      </c>
      <c r="N9" s="20">
        <v>237</v>
      </c>
      <c r="O9" s="6"/>
    </row>
    <row r="10" spans="1:15" ht="12.75">
      <c r="A10" s="2">
        <v>6</v>
      </c>
      <c r="B10" s="6" t="s">
        <v>15</v>
      </c>
      <c r="C10" s="19">
        <v>6</v>
      </c>
      <c r="D10" s="20">
        <v>1126</v>
      </c>
      <c r="E10" s="4">
        <v>187.66666666666666</v>
      </c>
      <c r="F10" s="6"/>
      <c r="G10" s="6" t="s">
        <v>19</v>
      </c>
      <c r="H10" s="20">
        <v>7</v>
      </c>
      <c r="I10" s="20">
        <v>1352</v>
      </c>
      <c r="J10" s="4">
        <v>193.14285714285714</v>
      </c>
      <c r="M10" s="6"/>
      <c r="N10" s="6"/>
      <c r="O10" s="6"/>
    </row>
    <row r="11" spans="1:15" ht="12.75">
      <c r="A11" s="2">
        <v>7</v>
      </c>
      <c r="B11" s="6" t="s">
        <v>20</v>
      </c>
      <c r="C11" s="19">
        <v>6</v>
      </c>
      <c r="D11" s="20">
        <v>1102</v>
      </c>
      <c r="E11" s="4">
        <v>183.66666666666666</v>
      </c>
      <c r="F11" s="6"/>
      <c r="G11" s="6" t="s">
        <v>21</v>
      </c>
      <c r="H11" s="20">
        <v>42</v>
      </c>
      <c r="I11" s="20">
        <v>8108</v>
      </c>
      <c r="J11" s="4">
        <v>193.04761904761904</v>
      </c>
      <c r="M11" s="6"/>
      <c r="N11" s="6"/>
      <c r="O11" s="6"/>
    </row>
    <row r="12" spans="1:15" ht="12.75">
      <c r="A12" s="2">
        <v>8</v>
      </c>
      <c r="B12" s="6" t="s">
        <v>22</v>
      </c>
      <c r="C12" s="19">
        <v>7</v>
      </c>
      <c r="D12" s="20">
        <v>1263</v>
      </c>
      <c r="E12" s="4">
        <v>180.42857142857142</v>
      </c>
      <c r="F12" s="6"/>
      <c r="G12" s="6" t="s">
        <v>17</v>
      </c>
      <c r="H12" s="20">
        <v>23</v>
      </c>
      <c r="I12" s="20">
        <v>4438</v>
      </c>
      <c r="J12" s="4">
        <v>192.95652173913044</v>
      </c>
      <c r="M12" s="6"/>
      <c r="N12" s="6"/>
      <c r="O12" s="6"/>
    </row>
    <row r="13" spans="1:15" ht="12.75">
      <c r="A13" s="2">
        <v>9</v>
      </c>
      <c r="B13" s="6" t="s">
        <v>23</v>
      </c>
      <c r="C13" s="19">
        <v>5</v>
      </c>
      <c r="D13" s="20">
        <v>899</v>
      </c>
      <c r="E13" s="4">
        <v>179.8</v>
      </c>
      <c r="F13" s="6"/>
      <c r="G13" s="6" t="s">
        <v>24</v>
      </c>
      <c r="H13" s="20">
        <v>32</v>
      </c>
      <c r="I13" s="20">
        <v>6157</v>
      </c>
      <c r="J13" s="4">
        <v>192.40625</v>
      </c>
      <c r="M13" s="6"/>
      <c r="N13" s="6"/>
      <c r="O13" s="6"/>
    </row>
    <row r="14" spans="1:15" ht="12.75">
      <c r="A14" s="2">
        <v>10</v>
      </c>
      <c r="B14" s="6" t="s">
        <v>24</v>
      </c>
      <c r="C14" s="19">
        <v>7</v>
      </c>
      <c r="D14" s="20">
        <v>1252</v>
      </c>
      <c r="E14" s="4">
        <v>178.85714285714286</v>
      </c>
      <c r="F14" s="6"/>
      <c r="G14" s="6" t="s">
        <v>25</v>
      </c>
      <c r="H14" s="20">
        <v>42</v>
      </c>
      <c r="I14" s="20">
        <v>8077</v>
      </c>
      <c r="J14" s="4">
        <v>192.3095238095238</v>
      </c>
      <c r="M14" s="6"/>
      <c r="N14" s="6"/>
      <c r="O14" s="6"/>
    </row>
    <row r="15" spans="1:15" ht="12.75">
      <c r="A15" s="2">
        <v>11</v>
      </c>
      <c r="B15" s="6" t="s">
        <v>26</v>
      </c>
      <c r="C15" s="19">
        <v>7</v>
      </c>
      <c r="D15" s="20">
        <v>1240</v>
      </c>
      <c r="E15" s="4">
        <v>177.14285714285714</v>
      </c>
      <c r="F15" s="6"/>
      <c r="G15" s="6" t="s">
        <v>27</v>
      </c>
      <c r="H15" s="20">
        <v>28</v>
      </c>
      <c r="I15" s="20">
        <v>5349</v>
      </c>
      <c r="J15" s="4">
        <v>191.03571428571428</v>
      </c>
      <c r="M15" s="6"/>
      <c r="N15" s="6"/>
      <c r="O15" s="6"/>
    </row>
    <row r="16" spans="1:15" ht="12.75">
      <c r="A16" s="2">
        <v>12</v>
      </c>
      <c r="B16" s="6" t="s">
        <v>13</v>
      </c>
      <c r="C16" s="19">
        <v>6</v>
      </c>
      <c r="D16" s="20">
        <v>1058</v>
      </c>
      <c r="E16" s="4">
        <v>176.33333333333334</v>
      </c>
      <c r="F16" s="6"/>
      <c r="G16" s="6" t="s">
        <v>28</v>
      </c>
      <c r="H16" s="20">
        <v>42</v>
      </c>
      <c r="I16" s="20">
        <v>8016</v>
      </c>
      <c r="J16" s="4">
        <v>190.85714285714286</v>
      </c>
      <c r="M16" s="6"/>
      <c r="N16" s="6"/>
      <c r="O16" s="6"/>
    </row>
    <row r="17" spans="1:15" ht="12.75">
      <c r="A17" s="2">
        <v>13</v>
      </c>
      <c r="B17" s="6" t="s">
        <v>29</v>
      </c>
      <c r="C17" s="19">
        <v>5</v>
      </c>
      <c r="D17" s="20">
        <v>868</v>
      </c>
      <c r="E17" s="4">
        <v>173.6</v>
      </c>
      <c r="F17" s="6"/>
      <c r="G17" s="6" t="s">
        <v>30</v>
      </c>
      <c r="H17" s="20">
        <v>7</v>
      </c>
      <c r="I17" s="20">
        <v>1329</v>
      </c>
      <c r="J17" s="4">
        <v>189.85714285714286</v>
      </c>
      <c r="M17" s="6"/>
      <c r="N17" s="6"/>
      <c r="O17" s="6"/>
    </row>
    <row r="18" spans="1:15" ht="12.75">
      <c r="A18" s="2">
        <v>14</v>
      </c>
      <c r="B18" s="6" t="s">
        <v>18</v>
      </c>
      <c r="C18" s="19">
        <v>6</v>
      </c>
      <c r="D18" s="20">
        <v>1039</v>
      </c>
      <c r="E18" s="4">
        <v>173.16666666666666</v>
      </c>
      <c r="F18" s="6"/>
      <c r="G18" s="6" t="s">
        <v>13</v>
      </c>
      <c r="H18" s="20">
        <v>37</v>
      </c>
      <c r="I18" s="20">
        <v>7020</v>
      </c>
      <c r="J18" s="4">
        <v>189.72972972972974</v>
      </c>
      <c r="M18" s="6"/>
      <c r="N18" s="6"/>
      <c r="O18" s="6"/>
    </row>
    <row r="19" spans="1:15" ht="12.75">
      <c r="A19" s="2">
        <v>15</v>
      </c>
      <c r="B19" s="6" t="s">
        <v>31</v>
      </c>
      <c r="C19" s="19">
        <v>7</v>
      </c>
      <c r="D19" s="20">
        <v>1212</v>
      </c>
      <c r="E19" s="4">
        <v>173.14285714285714</v>
      </c>
      <c r="F19" s="6"/>
      <c r="G19" s="6" t="s">
        <v>32</v>
      </c>
      <c r="H19" s="20">
        <v>41</v>
      </c>
      <c r="I19" s="20">
        <v>7766</v>
      </c>
      <c r="J19" s="4">
        <v>189.41463414634146</v>
      </c>
      <c r="M19" s="6"/>
      <c r="N19" s="6"/>
      <c r="O19" s="6"/>
    </row>
    <row r="20" spans="1:15" ht="12.75">
      <c r="A20" s="2">
        <v>16</v>
      </c>
      <c r="B20" s="6" t="s">
        <v>25</v>
      </c>
      <c r="C20" s="19">
        <v>7</v>
      </c>
      <c r="D20" s="20">
        <v>1209</v>
      </c>
      <c r="E20" s="4">
        <v>172.71428571428572</v>
      </c>
      <c r="F20" s="6"/>
      <c r="G20" s="6" t="s">
        <v>33</v>
      </c>
      <c r="H20" s="20">
        <v>3</v>
      </c>
      <c r="I20" s="20">
        <v>568</v>
      </c>
      <c r="J20" s="4">
        <v>189.33333333333334</v>
      </c>
      <c r="M20" s="6"/>
      <c r="N20" s="6"/>
      <c r="O20" s="6"/>
    </row>
    <row r="21" spans="1:15" ht="12.75">
      <c r="A21" s="2">
        <v>17</v>
      </c>
      <c r="B21" s="6" t="s">
        <v>11</v>
      </c>
      <c r="C21" s="19">
        <v>6</v>
      </c>
      <c r="D21" s="20">
        <v>1034</v>
      </c>
      <c r="E21" s="4">
        <v>172.33333333333334</v>
      </c>
      <c r="F21" s="6"/>
      <c r="G21" s="6" t="s">
        <v>34</v>
      </c>
      <c r="H21" s="20">
        <v>41</v>
      </c>
      <c r="I21" s="20">
        <v>7698</v>
      </c>
      <c r="J21" s="4">
        <v>187.7560975609756</v>
      </c>
      <c r="M21" s="6"/>
      <c r="N21" s="6"/>
      <c r="O21" s="6"/>
    </row>
    <row r="22" spans="1:15" ht="12.75">
      <c r="A22" s="2">
        <v>18</v>
      </c>
      <c r="B22" s="6" t="s">
        <v>35</v>
      </c>
      <c r="C22" s="19">
        <v>6</v>
      </c>
      <c r="D22" s="20">
        <v>1019</v>
      </c>
      <c r="E22" s="4">
        <v>169.83333333333334</v>
      </c>
      <c r="F22" s="6"/>
      <c r="G22" s="6" t="s">
        <v>9</v>
      </c>
      <c r="H22" s="20">
        <v>41</v>
      </c>
      <c r="I22" s="20">
        <v>7693</v>
      </c>
      <c r="J22" s="4">
        <v>187.6341463414634</v>
      </c>
      <c r="M22" s="6"/>
      <c r="N22" s="6"/>
      <c r="O22" s="6"/>
    </row>
    <row r="23" spans="1:15" ht="12.75">
      <c r="A23" s="2">
        <v>19</v>
      </c>
      <c r="B23" s="6" t="s">
        <v>36</v>
      </c>
      <c r="C23" s="19">
        <v>3</v>
      </c>
      <c r="D23" s="20">
        <v>508</v>
      </c>
      <c r="E23" s="4">
        <v>169.33333333333334</v>
      </c>
      <c r="F23" s="6"/>
      <c r="G23" s="6" t="s">
        <v>11</v>
      </c>
      <c r="H23" s="20">
        <v>32</v>
      </c>
      <c r="I23" s="20">
        <v>5992</v>
      </c>
      <c r="J23" s="4">
        <v>187.25</v>
      </c>
      <c r="M23" s="6"/>
      <c r="N23" s="6"/>
      <c r="O23" s="6"/>
    </row>
    <row r="24" spans="1:15" ht="12.75">
      <c r="A24" s="2">
        <v>20</v>
      </c>
      <c r="B24" s="6" t="s">
        <v>37</v>
      </c>
      <c r="C24" s="19">
        <v>6</v>
      </c>
      <c r="D24" s="20">
        <v>1005</v>
      </c>
      <c r="E24" s="4">
        <v>167.5</v>
      </c>
      <c r="F24" s="6"/>
      <c r="G24" s="6" t="s">
        <v>29</v>
      </c>
      <c r="H24" s="20">
        <v>38</v>
      </c>
      <c r="I24" s="20">
        <v>7071</v>
      </c>
      <c r="J24" s="4">
        <v>186.07894736842104</v>
      </c>
      <c r="M24" s="6"/>
      <c r="N24" s="6"/>
      <c r="O24" s="6"/>
    </row>
    <row r="25" spans="1:15" ht="12.75">
      <c r="A25" s="2">
        <v>21</v>
      </c>
      <c r="B25" s="6" t="s">
        <v>38</v>
      </c>
      <c r="C25" s="19">
        <v>3</v>
      </c>
      <c r="D25" s="20">
        <v>502</v>
      </c>
      <c r="E25" s="4">
        <v>167.33333333333334</v>
      </c>
      <c r="F25" s="6"/>
      <c r="G25" s="6" t="s">
        <v>39</v>
      </c>
      <c r="H25" s="20">
        <v>40</v>
      </c>
      <c r="I25" s="20">
        <v>7374</v>
      </c>
      <c r="J25" s="4">
        <v>184.35</v>
      </c>
      <c r="M25" s="6"/>
      <c r="N25" s="6"/>
      <c r="O25" s="6"/>
    </row>
    <row r="26" spans="1:15" ht="12.75">
      <c r="A26" s="2">
        <v>22</v>
      </c>
      <c r="B26" s="6" t="s">
        <v>32</v>
      </c>
      <c r="C26" s="19">
        <v>6</v>
      </c>
      <c r="D26" s="20">
        <v>989</v>
      </c>
      <c r="E26" s="4">
        <v>164.83333333333334</v>
      </c>
      <c r="F26" s="6"/>
      <c r="G26" s="6" t="s">
        <v>26</v>
      </c>
      <c r="H26" s="20">
        <v>34</v>
      </c>
      <c r="I26" s="20">
        <v>6263</v>
      </c>
      <c r="J26" s="4">
        <v>184.2058823529412</v>
      </c>
      <c r="M26" s="6"/>
      <c r="N26" s="6"/>
      <c r="O26" s="6"/>
    </row>
    <row r="27" spans="1:15" ht="12.75">
      <c r="A27" s="2">
        <v>23</v>
      </c>
      <c r="B27" s="6" t="s">
        <v>40</v>
      </c>
      <c r="C27" s="19">
        <v>7</v>
      </c>
      <c r="D27" s="20">
        <v>1149</v>
      </c>
      <c r="E27" s="4">
        <v>164.14285714285714</v>
      </c>
      <c r="F27" s="6"/>
      <c r="G27" s="6" t="s">
        <v>35</v>
      </c>
      <c r="H27" s="20">
        <v>18</v>
      </c>
      <c r="I27" s="20">
        <v>3307</v>
      </c>
      <c r="J27" s="4">
        <v>183.72222222222223</v>
      </c>
      <c r="M27" s="6"/>
      <c r="N27" s="6"/>
      <c r="O27" s="6"/>
    </row>
    <row r="28" spans="1:15" ht="12.75">
      <c r="A28" s="2">
        <v>24</v>
      </c>
      <c r="B28" s="6" t="s">
        <v>28</v>
      </c>
      <c r="C28" s="19">
        <v>7</v>
      </c>
      <c r="D28" s="20">
        <v>1146</v>
      </c>
      <c r="E28" s="4">
        <v>163.71428571428572</v>
      </c>
      <c r="F28" s="6"/>
      <c r="G28" s="6" t="s">
        <v>41</v>
      </c>
      <c r="H28" s="20">
        <v>7</v>
      </c>
      <c r="I28" s="20">
        <v>1286</v>
      </c>
      <c r="J28" s="4">
        <v>183.71428571428572</v>
      </c>
      <c r="M28" s="6"/>
      <c r="N28" s="6"/>
      <c r="O28" s="6"/>
    </row>
    <row r="29" spans="1:15" ht="12.75">
      <c r="A29" s="2">
        <v>25</v>
      </c>
      <c r="B29" s="6" t="s">
        <v>42</v>
      </c>
      <c r="C29" s="19">
        <v>3</v>
      </c>
      <c r="D29" s="20">
        <v>490</v>
      </c>
      <c r="E29" s="4">
        <v>163.33333333333334</v>
      </c>
      <c r="F29" s="6"/>
      <c r="G29" s="6" t="s">
        <v>40</v>
      </c>
      <c r="H29" s="20">
        <v>32</v>
      </c>
      <c r="I29" s="20">
        <v>5871</v>
      </c>
      <c r="J29" s="4">
        <v>183.46875</v>
      </c>
      <c r="M29" s="6"/>
      <c r="N29" s="6"/>
      <c r="O29" s="6"/>
    </row>
    <row r="30" spans="1:15" ht="12.75">
      <c r="A30" s="2">
        <v>26</v>
      </c>
      <c r="B30" s="6" t="s">
        <v>21</v>
      </c>
      <c r="C30" s="19">
        <v>7</v>
      </c>
      <c r="D30" s="20">
        <v>1140</v>
      </c>
      <c r="E30" s="4">
        <v>162.85714285714286</v>
      </c>
      <c r="F30" s="6"/>
      <c r="G30" s="6" t="s">
        <v>43</v>
      </c>
      <c r="H30" s="20">
        <v>32</v>
      </c>
      <c r="I30" s="20">
        <v>5866</v>
      </c>
      <c r="J30" s="4">
        <v>183.3125</v>
      </c>
      <c r="M30" s="6"/>
      <c r="N30" s="6"/>
      <c r="O30" s="6"/>
    </row>
    <row r="31" spans="1:15" ht="12.75">
      <c r="A31" s="2">
        <v>27</v>
      </c>
      <c r="B31" s="6" t="s">
        <v>44</v>
      </c>
      <c r="C31" s="19">
        <v>5</v>
      </c>
      <c r="D31" s="20">
        <v>807</v>
      </c>
      <c r="E31" s="4">
        <v>161.4</v>
      </c>
      <c r="F31" s="6"/>
      <c r="G31" s="6" t="s">
        <v>36</v>
      </c>
      <c r="H31" s="20">
        <v>28</v>
      </c>
      <c r="I31" s="20">
        <v>5132</v>
      </c>
      <c r="J31" s="4">
        <v>183.28571428571428</v>
      </c>
      <c r="M31" s="6"/>
      <c r="N31" s="6"/>
      <c r="O31" s="6"/>
    </row>
    <row r="32" spans="1:15" ht="12.75">
      <c r="A32" s="2">
        <v>28</v>
      </c>
      <c r="B32" s="6" t="s">
        <v>39</v>
      </c>
      <c r="C32" s="19">
        <v>7</v>
      </c>
      <c r="D32" s="20">
        <v>1127</v>
      </c>
      <c r="E32" s="4">
        <v>161</v>
      </c>
      <c r="F32" s="6"/>
      <c r="G32" s="6" t="s">
        <v>45</v>
      </c>
      <c r="H32" s="20">
        <v>18</v>
      </c>
      <c r="I32" s="20">
        <v>3283</v>
      </c>
      <c r="J32" s="4">
        <v>182.38888888888889</v>
      </c>
      <c r="M32" s="6"/>
      <c r="N32" s="6"/>
      <c r="O32" s="6"/>
    </row>
    <row r="33" spans="1:15" ht="12.75">
      <c r="A33" s="2">
        <v>29</v>
      </c>
      <c r="B33" s="6" t="s">
        <v>46</v>
      </c>
      <c r="C33" s="19">
        <v>6</v>
      </c>
      <c r="D33" s="20">
        <v>966</v>
      </c>
      <c r="E33" s="4">
        <v>161</v>
      </c>
      <c r="F33" s="6"/>
      <c r="G33" s="6" t="s">
        <v>23</v>
      </c>
      <c r="H33" s="20">
        <v>39</v>
      </c>
      <c r="I33" s="20">
        <v>7113</v>
      </c>
      <c r="J33" s="4">
        <v>182.3846153846154</v>
      </c>
      <c r="M33" s="6"/>
      <c r="N33" s="6"/>
      <c r="O33" s="6"/>
    </row>
    <row r="34" spans="1:15" ht="12.75">
      <c r="A34" s="2">
        <v>30</v>
      </c>
      <c r="B34" s="6" t="s">
        <v>43</v>
      </c>
      <c r="C34" s="19">
        <v>6</v>
      </c>
      <c r="D34" s="20">
        <v>942</v>
      </c>
      <c r="E34" s="4">
        <v>157</v>
      </c>
      <c r="F34" s="6"/>
      <c r="G34" s="6" t="s">
        <v>47</v>
      </c>
      <c r="H34" s="20">
        <v>25</v>
      </c>
      <c r="I34" s="20">
        <v>4557</v>
      </c>
      <c r="J34" s="4">
        <v>182.28</v>
      </c>
      <c r="M34" s="6"/>
      <c r="N34" s="6"/>
      <c r="O34" s="6"/>
    </row>
    <row r="35" spans="1:15" ht="12.75">
      <c r="A35" s="2">
        <v>31</v>
      </c>
      <c r="B35" s="6" t="s">
        <v>48</v>
      </c>
      <c r="C35" s="19">
        <v>5</v>
      </c>
      <c r="D35" s="20">
        <v>773</v>
      </c>
      <c r="E35" s="4">
        <v>154.6</v>
      </c>
      <c r="F35" s="6"/>
      <c r="G35" s="6" t="s">
        <v>46</v>
      </c>
      <c r="H35" s="20">
        <v>32</v>
      </c>
      <c r="I35" s="20">
        <v>5821</v>
      </c>
      <c r="J35" s="4">
        <v>181.90625</v>
      </c>
      <c r="M35" s="6"/>
      <c r="N35" s="6"/>
      <c r="O35" s="6"/>
    </row>
    <row r="36" spans="1:15" ht="12.75">
      <c r="A36" s="2">
        <v>32</v>
      </c>
      <c r="B36" s="6" t="s">
        <v>34</v>
      </c>
      <c r="C36" s="19">
        <v>6</v>
      </c>
      <c r="D36" s="20">
        <v>926</v>
      </c>
      <c r="E36" s="4">
        <v>154.33333333333334</v>
      </c>
      <c r="F36" s="6"/>
      <c r="G36" s="6" t="s">
        <v>38</v>
      </c>
      <c r="H36" s="20">
        <v>35</v>
      </c>
      <c r="I36" s="20">
        <v>6340</v>
      </c>
      <c r="J36" s="4">
        <v>181.14285714285714</v>
      </c>
      <c r="M36" s="6"/>
      <c r="N36" s="6"/>
      <c r="O36" s="6"/>
    </row>
    <row r="37" spans="1:15" ht="12.75">
      <c r="A37" s="2">
        <v>33</v>
      </c>
      <c r="B37" s="6" t="s">
        <v>49</v>
      </c>
      <c r="C37" s="19">
        <v>7</v>
      </c>
      <c r="D37" s="20">
        <v>1066</v>
      </c>
      <c r="E37" s="4">
        <v>152.28571428571428</v>
      </c>
      <c r="F37" s="6"/>
      <c r="G37" s="6" t="s">
        <v>31</v>
      </c>
      <c r="H37" s="20">
        <v>38</v>
      </c>
      <c r="I37" s="20">
        <v>6878</v>
      </c>
      <c r="J37" s="4">
        <v>181</v>
      </c>
      <c r="M37" s="6"/>
      <c r="N37" s="6"/>
      <c r="O37" s="6"/>
    </row>
    <row r="38" spans="1:15" ht="12.75">
      <c r="A38" s="2">
        <v>34</v>
      </c>
      <c r="B38" s="6" t="s">
        <v>50</v>
      </c>
      <c r="C38" s="19">
        <v>5</v>
      </c>
      <c r="D38" s="20">
        <v>758</v>
      </c>
      <c r="E38" s="4">
        <v>151.6</v>
      </c>
      <c r="F38" s="6"/>
      <c r="G38" s="6" t="s">
        <v>49</v>
      </c>
      <c r="H38" s="20">
        <v>30</v>
      </c>
      <c r="I38" s="20">
        <v>5413</v>
      </c>
      <c r="J38" s="4">
        <v>180.43333333333334</v>
      </c>
      <c r="M38" s="6"/>
      <c r="N38" s="6"/>
      <c r="O38" s="6"/>
    </row>
    <row r="39" spans="1:15" ht="12.75">
      <c r="A39" s="2">
        <v>35</v>
      </c>
      <c r="B39" s="6" t="s">
        <v>51</v>
      </c>
      <c r="C39" s="19">
        <v>5</v>
      </c>
      <c r="D39" s="20">
        <v>756</v>
      </c>
      <c r="E39" s="4">
        <v>151.2</v>
      </c>
      <c r="F39" s="6"/>
      <c r="G39" s="6" t="s">
        <v>52</v>
      </c>
      <c r="H39" s="20">
        <v>42</v>
      </c>
      <c r="I39" s="20">
        <v>7451</v>
      </c>
      <c r="J39" s="4">
        <v>177.4047619047619</v>
      </c>
      <c r="M39" s="6"/>
      <c r="N39" s="6"/>
      <c r="O39" s="6"/>
    </row>
    <row r="40" spans="1:15" ht="12.75">
      <c r="A40" s="2">
        <v>36</v>
      </c>
      <c r="B40" s="6" t="s">
        <v>52</v>
      </c>
      <c r="C40" s="19">
        <v>7</v>
      </c>
      <c r="D40" s="20">
        <v>1050</v>
      </c>
      <c r="E40" s="4">
        <v>150</v>
      </c>
      <c r="F40" s="6"/>
      <c r="G40" s="6" t="s">
        <v>18</v>
      </c>
      <c r="H40" s="20">
        <v>36</v>
      </c>
      <c r="I40" s="20">
        <v>6380</v>
      </c>
      <c r="J40" s="4">
        <v>177.22222222222223</v>
      </c>
      <c r="M40" s="6"/>
      <c r="N40" s="6"/>
      <c r="O40" s="6"/>
    </row>
    <row r="41" spans="1:15" ht="12.75">
      <c r="A41" s="2">
        <v>37</v>
      </c>
      <c r="B41" s="6" t="s">
        <v>53</v>
      </c>
      <c r="C41" s="19">
        <v>7</v>
      </c>
      <c r="D41" s="20">
        <v>969</v>
      </c>
      <c r="E41" s="4">
        <v>138.42857142857142</v>
      </c>
      <c r="F41" s="6"/>
      <c r="G41" s="6" t="s">
        <v>54</v>
      </c>
      <c r="H41" s="20">
        <v>23</v>
      </c>
      <c r="I41" s="20">
        <v>4049</v>
      </c>
      <c r="J41" s="4">
        <v>176.04347826086956</v>
      </c>
      <c r="M41" s="6"/>
      <c r="N41" s="6"/>
      <c r="O41" s="6"/>
    </row>
    <row r="42" spans="1:15" ht="12.75">
      <c r="A42" s="2">
        <v>38</v>
      </c>
      <c r="B42" s="6" t="s">
        <v>55</v>
      </c>
      <c r="C42" s="19">
        <v>1</v>
      </c>
      <c r="D42" s="20">
        <v>121</v>
      </c>
      <c r="E42" s="4">
        <v>121</v>
      </c>
      <c r="F42" s="6"/>
      <c r="G42" s="6" t="s">
        <v>37</v>
      </c>
      <c r="H42" s="20">
        <v>33</v>
      </c>
      <c r="I42" s="20">
        <v>5776</v>
      </c>
      <c r="J42" s="4">
        <v>175.03030303030303</v>
      </c>
      <c r="M42" s="6"/>
      <c r="N42" s="6"/>
      <c r="O42" s="6"/>
    </row>
    <row r="43" spans="1:15" ht="12.75">
      <c r="A43" s="2">
        <v>39</v>
      </c>
      <c r="B43" s="6" t="s">
        <v>19</v>
      </c>
      <c r="C43" s="19">
        <v>0</v>
      </c>
      <c r="D43" s="20">
        <v>0</v>
      </c>
      <c r="E43" s="4">
        <v>0</v>
      </c>
      <c r="F43" s="6"/>
      <c r="G43" s="6" t="s">
        <v>56</v>
      </c>
      <c r="H43" s="20">
        <v>7</v>
      </c>
      <c r="I43" s="20">
        <v>1224</v>
      </c>
      <c r="J43" s="4">
        <v>174.85714285714286</v>
      </c>
      <c r="M43" s="6"/>
      <c r="N43" s="6"/>
      <c r="O43" s="6"/>
    </row>
    <row r="44" spans="1:15" ht="12.75">
      <c r="A44" s="2">
        <v>40</v>
      </c>
      <c r="B44" s="6" t="s">
        <v>27</v>
      </c>
      <c r="C44" s="19">
        <v>0</v>
      </c>
      <c r="D44" s="20">
        <v>0</v>
      </c>
      <c r="E44" s="4">
        <v>0</v>
      </c>
      <c r="F44" s="6"/>
      <c r="G44" s="6" t="s">
        <v>20</v>
      </c>
      <c r="H44" s="20">
        <v>32</v>
      </c>
      <c r="I44" s="20">
        <v>5594</v>
      </c>
      <c r="J44" s="4">
        <v>174.8125</v>
      </c>
      <c r="M44" s="6"/>
      <c r="N44" s="6"/>
      <c r="O44" s="6"/>
    </row>
    <row r="45" spans="1:15" ht="12.75">
      <c r="A45" s="2">
        <v>41</v>
      </c>
      <c r="B45" s="6" t="s">
        <v>57</v>
      </c>
      <c r="C45" s="19">
        <v>0</v>
      </c>
      <c r="D45" s="20">
        <v>0</v>
      </c>
      <c r="E45" s="4">
        <v>0</v>
      </c>
      <c r="F45" s="6"/>
      <c r="G45" s="6" t="s">
        <v>22</v>
      </c>
      <c r="H45" s="20">
        <v>30</v>
      </c>
      <c r="I45" s="20">
        <v>5177</v>
      </c>
      <c r="J45" s="4">
        <v>172.56666666666666</v>
      </c>
      <c r="M45" s="6"/>
      <c r="N45" s="6"/>
      <c r="O45" s="6"/>
    </row>
    <row r="46" spans="1:15" ht="12.75">
      <c r="A46" s="2">
        <v>42</v>
      </c>
      <c r="B46" s="6" t="s">
        <v>47</v>
      </c>
      <c r="C46" s="19">
        <v>0</v>
      </c>
      <c r="D46" s="20">
        <v>0</v>
      </c>
      <c r="E46" s="4">
        <v>0</v>
      </c>
      <c r="F46" s="6"/>
      <c r="G46" s="6" t="s">
        <v>55</v>
      </c>
      <c r="H46" s="20">
        <v>27</v>
      </c>
      <c r="I46" s="20">
        <v>4610</v>
      </c>
      <c r="J46" s="4">
        <v>170.74074074074073</v>
      </c>
      <c r="M46" s="6"/>
      <c r="N46" s="6"/>
      <c r="O46" s="6"/>
    </row>
    <row r="47" spans="1:15" ht="12.75">
      <c r="A47" s="2">
        <v>43</v>
      </c>
      <c r="B47" s="6" t="s">
        <v>54</v>
      </c>
      <c r="C47" s="19">
        <v>0</v>
      </c>
      <c r="D47" s="20">
        <v>0</v>
      </c>
      <c r="E47" s="4">
        <v>0</v>
      </c>
      <c r="F47" s="6"/>
      <c r="G47" s="6" t="s">
        <v>44</v>
      </c>
      <c r="H47" s="20">
        <v>17</v>
      </c>
      <c r="I47" s="20">
        <v>2844</v>
      </c>
      <c r="J47" s="4">
        <v>167.2941176470588</v>
      </c>
      <c r="M47" s="6"/>
      <c r="N47" s="6"/>
      <c r="O47" s="6"/>
    </row>
    <row r="48" spans="1:15" ht="12.75">
      <c r="A48" s="2">
        <v>44</v>
      </c>
      <c r="B48" s="6" t="s">
        <v>58</v>
      </c>
      <c r="C48" s="19">
        <v>0</v>
      </c>
      <c r="D48" s="20">
        <v>0</v>
      </c>
      <c r="E48" s="4">
        <v>0</v>
      </c>
      <c r="F48" s="6"/>
      <c r="G48" s="6" t="s">
        <v>51</v>
      </c>
      <c r="H48" s="20">
        <v>21</v>
      </c>
      <c r="I48" s="20">
        <v>3491</v>
      </c>
      <c r="J48" s="4">
        <v>166.23809523809524</v>
      </c>
      <c r="M48" s="6"/>
      <c r="N48" s="6"/>
      <c r="O48" s="6"/>
    </row>
    <row r="49" spans="1:15" ht="12.75">
      <c r="A49" s="2">
        <v>45</v>
      </c>
      <c r="B49" s="6" t="s">
        <v>59</v>
      </c>
      <c r="C49" s="19">
        <v>0</v>
      </c>
      <c r="D49" s="20">
        <v>0</v>
      </c>
      <c r="E49" s="4">
        <v>0</v>
      </c>
      <c r="F49" s="6"/>
      <c r="G49" s="6" t="s">
        <v>53</v>
      </c>
      <c r="H49" s="20">
        <v>17</v>
      </c>
      <c r="I49" s="20">
        <v>2701</v>
      </c>
      <c r="J49" s="4">
        <v>158.88235294117646</v>
      </c>
      <c r="M49" s="6"/>
      <c r="N49" s="6"/>
      <c r="O49" s="6"/>
    </row>
    <row r="50" spans="1:15" ht="12.75">
      <c r="A50" s="2">
        <v>46</v>
      </c>
      <c r="B50" s="6" t="s">
        <v>45</v>
      </c>
      <c r="C50" s="19">
        <v>0</v>
      </c>
      <c r="D50" s="20">
        <v>0</v>
      </c>
      <c r="E50" s="4">
        <v>0</v>
      </c>
      <c r="F50" s="6"/>
      <c r="G50" s="6" t="s">
        <v>42</v>
      </c>
      <c r="H50" s="20">
        <v>10</v>
      </c>
      <c r="I50" s="20">
        <v>1587</v>
      </c>
      <c r="J50" s="4">
        <v>158.7</v>
      </c>
      <c r="M50" s="6"/>
      <c r="N50" s="6"/>
      <c r="O50" s="6"/>
    </row>
    <row r="51" spans="1:15" ht="12.75">
      <c r="A51" s="2">
        <v>47</v>
      </c>
      <c r="B51" s="6" t="s">
        <v>60</v>
      </c>
      <c r="C51" s="19">
        <v>0</v>
      </c>
      <c r="D51" s="20">
        <v>0</v>
      </c>
      <c r="E51" s="4">
        <v>0</v>
      </c>
      <c r="F51" s="6"/>
      <c r="G51" s="6" t="s">
        <v>57</v>
      </c>
      <c r="H51" s="20">
        <v>6</v>
      </c>
      <c r="I51" s="20">
        <v>947</v>
      </c>
      <c r="J51" s="4">
        <v>157.83333333333334</v>
      </c>
      <c r="M51" s="6"/>
      <c r="N51" s="6"/>
      <c r="O51" s="6"/>
    </row>
    <row r="52" spans="1:15" ht="12.75">
      <c r="A52" s="2">
        <v>48</v>
      </c>
      <c r="B52" s="6" t="s">
        <v>61</v>
      </c>
      <c r="C52" s="19">
        <v>0</v>
      </c>
      <c r="D52" s="20">
        <v>0</v>
      </c>
      <c r="E52" s="4">
        <v>0</v>
      </c>
      <c r="F52" s="6"/>
      <c r="G52" s="6" t="s">
        <v>48</v>
      </c>
      <c r="H52" s="20">
        <v>7</v>
      </c>
      <c r="I52" s="20">
        <v>1098</v>
      </c>
      <c r="J52" s="4">
        <v>156.85714285714286</v>
      </c>
      <c r="M52" s="6"/>
      <c r="N52" s="6"/>
      <c r="O52" s="6"/>
    </row>
    <row r="53" spans="1:15" ht="12.75">
      <c r="A53" s="2">
        <v>49</v>
      </c>
      <c r="B53" s="6" t="s">
        <v>62</v>
      </c>
      <c r="C53" s="19">
        <v>0</v>
      </c>
      <c r="D53" s="20">
        <v>0</v>
      </c>
      <c r="E53" s="4">
        <v>0</v>
      </c>
      <c r="F53" s="6"/>
      <c r="G53" s="6" t="s">
        <v>59</v>
      </c>
      <c r="H53" s="20">
        <v>4</v>
      </c>
      <c r="I53" s="20">
        <v>611</v>
      </c>
      <c r="J53" s="4">
        <v>152.75</v>
      </c>
      <c r="M53" s="6"/>
      <c r="N53" s="6"/>
      <c r="O53" s="6"/>
    </row>
    <row r="54" spans="1:15" ht="12.75">
      <c r="A54" s="2">
        <v>50</v>
      </c>
      <c r="B54" s="6"/>
      <c r="C54" s="6"/>
      <c r="D54" s="6"/>
      <c r="E54" s="6"/>
      <c r="F54" s="6"/>
      <c r="G54" s="6" t="s">
        <v>50</v>
      </c>
      <c r="H54" s="20">
        <v>5</v>
      </c>
      <c r="I54" s="20">
        <v>758</v>
      </c>
      <c r="J54" s="4">
        <v>151.6</v>
      </c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 t="s">
        <v>62</v>
      </c>
      <c r="H55" s="20">
        <v>0</v>
      </c>
      <c r="I55" s="20">
        <v>0</v>
      </c>
      <c r="J55" s="4">
        <v>0</v>
      </c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 t="s">
        <v>60</v>
      </c>
      <c r="H56" s="20">
        <v>0</v>
      </c>
      <c r="I56" s="20">
        <v>0</v>
      </c>
      <c r="J56" s="4">
        <v>0</v>
      </c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 t="s">
        <v>58</v>
      </c>
      <c r="H57" s="20">
        <v>0</v>
      </c>
      <c r="I57" s="20">
        <v>0</v>
      </c>
      <c r="J57" s="4">
        <v>0</v>
      </c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 t="s">
        <v>61</v>
      </c>
      <c r="H58" s="20">
        <v>0</v>
      </c>
      <c r="I58" s="20">
        <v>0</v>
      </c>
      <c r="J58" s="4">
        <v>0</v>
      </c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 t="s">
        <v>63</v>
      </c>
      <c r="H59" s="20">
        <v>0</v>
      </c>
      <c r="I59" s="20">
        <v>0</v>
      </c>
      <c r="J59" s="4">
        <v>0</v>
      </c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/>
      <c r="H60" s="6"/>
      <c r="I60" s="6"/>
      <c r="J60" s="6"/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D139" s="2"/>
      <c r="F139" s="6"/>
      <c r="G139" s="6"/>
      <c r="H139" s="6"/>
      <c r="I139" s="6"/>
      <c r="M139" s="6"/>
      <c r="O139" s="2"/>
    </row>
    <row r="140" spans="2:15" ht="12.75">
      <c r="B140" s="6"/>
      <c r="D140" s="2"/>
      <c r="F140" s="6"/>
      <c r="G140" s="6"/>
      <c r="H140" s="6"/>
      <c r="I140" s="6"/>
      <c r="M140" s="6"/>
      <c r="O140" s="2"/>
    </row>
    <row r="141" spans="2:15" ht="12.75">
      <c r="B141" s="6"/>
      <c r="D141" s="2"/>
      <c r="F141" s="6"/>
      <c r="G141" s="6"/>
      <c r="H141" s="6"/>
      <c r="I141" s="6"/>
      <c r="M141" s="6"/>
      <c r="O141" s="2"/>
    </row>
    <row r="142" spans="2:15" ht="12.75">
      <c r="B142" s="6"/>
      <c r="D142" s="2"/>
      <c r="F142" s="6"/>
      <c r="G142" s="6"/>
      <c r="H142" s="6"/>
      <c r="I142" s="6"/>
      <c r="M142" s="6"/>
      <c r="O142" s="2"/>
    </row>
    <row r="143" spans="2:15" ht="12.75">
      <c r="B143" s="6"/>
      <c r="D143" s="2"/>
      <c r="F143" s="6"/>
      <c r="G143" s="6"/>
      <c r="H143" s="6"/>
      <c r="I143" s="6"/>
      <c r="M143" s="6"/>
      <c r="O143" s="2"/>
    </row>
    <row r="144" spans="2:15" ht="12.75">
      <c r="B144" s="6"/>
      <c r="D144" s="2"/>
      <c r="F144" s="6"/>
      <c r="G144" s="6"/>
      <c r="H144" s="6"/>
      <c r="I144" s="6"/>
      <c r="M144" s="6"/>
      <c r="O144" s="2"/>
    </row>
    <row r="145" spans="2:15" ht="12.75">
      <c r="B145" s="6"/>
      <c r="D145" s="2"/>
      <c r="F145" s="6"/>
      <c r="G145" s="6"/>
      <c r="H145" s="6"/>
      <c r="I145" s="6"/>
      <c r="M145" s="6"/>
      <c r="O145" s="2"/>
    </row>
    <row r="146" spans="2:15" ht="12.75">
      <c r="B146" s="6"/>
      <c r="D146" s="2"/>
      <c r="F146" s="6"/>
      <c r="G146" s="6"/>
      <c r="H146" s="6"/>
      <c r="I146" s="6"/>
      <c r="M146" s="6"/>
      <c r="O146" s="2"/>
    </row>
    <row r="147" spans="2:15" ht="12.75">
      <c r="B147" s="6"/>
      <c r="D147" s="2"/>
      <c r="F147" s="6"/>
      <c r="G147" s="6"/>
      <c r="H147" s="6"/>
      <c r="I147" s="6"/>
      <c r="M147" s="6"/>
      <c r="O147" s="2"/>
    </row>
    <row r="148" spans="2:15" ht="12.75">
      <c r="B148" s="6"/>
      <c r="D148" s="2"/>
      <c r="F148" s="6"/>
      <c r="G148" s="6"/>
      <c r="H148" s="6"/>
      <c r="I148" s="6"/>
      <c r="M148" s="6"/>
      <c r="O148" s="2"/>
    </row>
    <row r="149" spans="2:15" ht="12.75">
      <c r="B149" s="6"/>
      <c r="D149" s="2"/>
      <c r="F149" s="6"/>
      <c r="G149" s="6"/>
      <c r="H149" s="6"/>
      <c r="I149" s="6"/>
      <c r="M149" s="6"/>
      <c r="O149" s="2"/>
    </row>
    <row r="150" spans="2:15" ht="12.75">
      <c r="B150" s="6"/>
      <c r="D150" s="2"/>
      <c r="F150" s="6"/>
      <c r="G150" s="6"/>
      <c r="H150" s="6"/>
      <c r="I150" s="6"/>
      <c r="M150" s="6"/>
      <c r="O150" s="2"/>
    </row>
    <row r="151" spans="2:15" ht="12.75">
      <c r="B151" s="6"/>
      <c r="D151" s="2"/>
      <c r="F151" s="6"/>
      <c r="G151" s="6"/>
      <c r="H151" s="6"/>
      <c r="I151" s="6"/>
      <c r="M151" s="6"/>
      <c r="O151" s="2"/>
    </row>
    <row r="152" spans="2:15" ht="12.75">
      <c r="B152" s="6"/>
      <c r="D152" s="2"/>
      <c r="F152" s="6"/>
      <c r="G152" s="6"/>
      <c r="H152" s="6"/>
      <c r="I152" s="6"/>
      <c r="M152" s="6"/>
      <c r="O152" s="2"/>
    </row>
    <row r="153" spans="2:15" ht="12.75">
      <c r="B153" s="6"/>
      <c r="D153" s="2"/>
      <c r="F153" s="6"/>
      <c r="G153" s="6"/>
      <c r="H153" s="6"/>
      <c r="I153" s="6"/>
      <c r="M153" s="6"/>
      <c r="O153" s="2"/>
    </row>
    <row r="154" spans="2:15" ht="12.75">
      <c r="B154" s="6"/>
      <c r="D154" s="2"/>
      <c r="F154" s="6"/>
      <c r="G154" s="6"/>
      <c r="H154" s="6"/>
      <c r="I154" s="6"/>
      <c r="M154" s="6"/>
      <c r="O154" s="2"/>
    </row>
    <row r="155" spans="2:15" ht="12.75">
      <c r="B155" s="6"/>
      <c r="D155" s="2"/>
      <c r="F155" s="6"/>
      <c r="G155" s="6"/>
      <c r="H155" s="6"/>
      <c r="I155" s="6"/>
      <c r="M155" s="6"/>
      <c r="O155" s="2"/>
    </row>
    <row r="156" spans="2:15" ht="12.75">
      <c r="B156" s="6"/>
      <c r="D156" s="2"/>
      <c r="F156" s="6"/>
      <c r="G156" s="6"/>
      <c r="H156" s="6"/>
      <c r="I156" s="6"/>
      <c r="M156" s="6"/>
      <c r="O156" s="2"/>
    </row>
    <row r="157" spans="2:15" ht="12.75">
      <c r="B157" s="6"/>
      <c r="D157" s="2"/>
      <c r="F157" s="6"/>
      <c r="G157" s="6"/>
      <c r="H157" s="6"/>
      <c r="I157" s="6"/>
      <c r="M157" s="6"/>
      <c r="O157" s="2"/>
    </row>
    <row r="158" spans="2:15" ht="12.75">
      <c r="B158" s="6"/>
      <c r="D158" s="2"/>
      <c r="F158" s="6"/>
      <c r="G158" s="6"/>
      <c r="H158" s="6"/>
      <c r="I158" s="6"/>
      <c r="M158" s="6"/>
      <c r="O158" s="2"/>
    </row>
    <row r="159" spans="2:15" ht="12.75">
      <c r="B159" s="6"/>
      <c r="D159" s="2"/>
      <c r="F159" s="6"/>
      <c r="G159" s="6"/>
      <c r="H159" s="6"/>
      <c r="I159" s="6"/>
      <c r="M159" s="6"/>
      <c r="O159" s="2"/>
    </row>
    <row r="160" spans="2:15" ht="12.75">
      <c r="B160" s="6"/>
      <c r="D160" s="2"/>
      <c r="F160" s="6"/>
      <c r="G160" s="6"/>
      <c r="H160" s="6"/>
      <c r="I160" s="6"/>
      <c r="M160" s="6"/>
      <c r="O160" s="2"/>
    </row>
    <row r="161" spans="2:15" ht="12.75">
      <c r="B161" s="6"/>
      <c r="D161" s="2"/>
      <c r="F161" s="6"/>
      <c r="G161" s="6"/>
      <c r="H161" s="6"/>
      <c r="I161" s="6"/>
      <c r="M161" s="6"/>
      <c r="O161" s="2"/>
    </row>
    <row r="162" spans="2:15" ht="12.75">
      <c r="B162" s="6"/>
      <c r="D162" s="2"/>
      <c r="F162" s="6"/>
      <c r="G162" s="6"/>
      <c r="H162" s="6"/>
      <c r="I162" s="6"/>
      <c r="M162" s="6"/>
      <c r="O162" s="2"/>
    </row>
    <row r="163" spans="2:15" ht="12.75">
      <c r="B163" s="6"/>
      <c r="D163" s="2"/>
      <c r="F163" s="6"/>
      <c r="G163" s="6"/>
      <c r="H163" s="6"/>
      <c r="I163" s="6"/>
      <c r="M163" s="6"/>
      <c r="O163" s="2"/>
    </row>
    <row r="164" spans="2:15" ht="12.75">
      <c r="B164" s="6"/>
      <c r="D164" s="2"/>
      <c r="F164" s="6"/>
      <c r="G164" s="6"/>
      <c r="H164" s="6"/>
      <c r="I164" s="6"/>
      <c r="M164" s="6"/>
      <c r="O164" s="2"/>
    </row>
    <row r="165" spans="2:15" ht="12.75">
      <c r="B165" s="6"/>
      <c r="D165" s="2"/>
      <c r="F165" s="6"/>
      <c r="G165" s="6"/>
      <c r="H165" s="6"/>
      <c r="I165" s="6"/>
      <c r="M165" s="6"/>
      <c r="O165" s="2"/>
    </row>
    <row r="166" spans="2:15" ht="12.75">
      <c r="B166" s="6"/>
      <c r="D166" s="2"/>
      <c r="F166" s="6"/>
      <c r="G166" s="6"/>
      <c r="H166" s="6"/>
      <c r="I166" s="6"/>
      <c r="M166" s="6"/>
      <c r="O166" s="2"/>
    </row>
    <row r="167" spans="2:15" ht="12.75">
      <c r="B167" s="6"/>
      <c r="D167" s="2"/>
      <c r="F167" s="6"/>
      <c r="G167" s="6"/>
      <c r="H167" s="6"/>
      <c r="I167" s="6"/>
      <c r="M167" s="6"/>
      <c r="O167" s="2"/>
    </row>
    <row r="168" spans="2:15" ht="12.75">
      <c r="B168" s="6"/>
      <c r="D168" s="2"/>
      <c r="F168" s="6"/>
      <c r="G168" s="6"/>
      <c r="H168" s="6"/>
      <c r="I168" s="6"/>
      <c r="M168" s="6"/>
      <c r="O168" s="2"/>
    </row>
    <row r="169" spans="2:15" ht="12.75">
      <c r="B169" s="6"/>
      <c r="D169" s="2"/>
      <c r="F169" s="6"/>
      <c r="G169" s="6"/>
      <c r="H169" s="6"/>
      <c r="I169" s="6"/>
      <c r="M169" s="6"/>
      <c r="O169" s="2"/>
    </row>
    <row r="170" spans="2:15" ht="12.75">
      <c r="B170" s="6"/>
      <c r="D170" s="2"/>
      <c r="F170" s="6"/>
      <c r="G170" s="6"/>
      <c r="H170" s="6"/>
      <c r="I170" s="6"/>
      <c r="M170" s="6"/>
      <c r="O170" s="2"/>
    </row>
    <row r="171" spans="2:15" ht="12.75">
      <c r="B171" s="6"/>
      <c r="D171" s="2"/>
      <c r="F171" s="6"/>
      <c r="G171" s="6"/>
      <c r="H171" s="6"/>
      <c r="I171" s="6"/>
      <c r="M171" s="6"/>
      <c r="O171" s="2"/>
    </row>
    <row r="172" spans="2:15" ht="12.75">
      <c r="B172" s="6"/>
      <c r="D172" s="2"/>
      <c r="F172" s="6"/>
      <c r="G172" s="6"/>
      <c r="H172" s="6"/>
      <c r="I172" s="6"/>
      <c r="M172" s="6"/>
      <c r="O172" s="2"/>
    </row>
    <row r="173" spans="2:15" ht="12.75">
      <c r="B173" s="6"/>
      <c r="D173" s="2"/>
      <c r="F173" s="6"/>
      <c r="G173" s="6"/>
      <c r="H173" s="6"/>
      <c r="I173" s="6"/>
      <c r="M173" s="6"/>
      <c r="O173" s="2"/>
    </row>
    <row r="174" spans="2:15" ht="12.75">
      <c r="B174" s="6"/>
      <c r="D174" s="2"/>
      <c r="F174" s="6"/>
      <c r="G174" s="6"/>
      <c r="H174" s="6"/>
      <c r="I174" s="6"/>
      <c r="M174" s="6"/>
      <c r="O174" s="2"/>
    </row>
    <row r="175" spans="2:15" ht="12.75">
      <c r="B175" s="6"/>
      <c r="D175" s="2"/>
      <c r="F175" s="6"/>
      <c r="G175" s="6"/>
      <c r="H175" s="6"/>
      <c r="I175" s="6"/>
      <c r="M175" s="6"/>
      <c r="O175" s="2"/>
    </row>
    <row r="176" spans="2:15" ht="12.75">
      <c r="B176" s="6"/>
      <c r="D176" s="2"/>
      <c r="F176" s="6"/>
      <c r="G176" s="6"/>
      <c r="H176" s="6"/>
      <c r="I176" s="6"/>
      <c r="M176" s="6"/>
      <c r="O176" s="2"/>
    </row>
    <row r="177" spans="2:15" ht="12.75">
      <c r="B177" s="6"/>
      <c r="D177" s="2"/>
      <c r="F177" s="6"/>
      <c r="G177" s="6"/>
      <c r="H177" s="6"/>
      <c r="I177" s="6"/>
      <c r="M177" s="6"/>
      <c r="O177" s="2"/>
    </row>
    <row r="178" spans="2:15" ht="12.75">
      <c r="B178" s="6"/>
      <c r="D178" s="2"/>
      <c r="F178" s="6"/>
      <c r="G178" s="6"/>
      <c r="H178" s="6"/>
      <c r="I178" s="6"/>
      <c r="M178" s="6"/>
      <c r="O178" s="2"/>
    </row>
    <row r="179" spans="2:15" ht="12.75">
      <c r="B179" s="6"/>
      <c r="D179" s="2"/>
      <c r="F179" s="6"/>
      <c r="G179" s="6"/>
      <c r="H179" s="6"/>
      <c r="I179" s="6"/>
      <c r="M179" s="6"/>
      <c r="O179" s="2"/>
    </row>
    <row r="180" spans="2:15" ht="12.75">
      <c r="B180" s="6"/>
      <c r="D180" s="2"/>
      <c r="F180" s="6"/>
      <c r="G180" s="6"/>
      <c r="H180" s="6"/>
      <c r="I180" s="6"/>
      <c r="M180" s="6"/>
      <c r="O180" s="2"/>
    </row>
    <row r="181" spans="2:15" ht="12.75">
      <c r="B181" s="6"/>
      <c r="D181" s="2"/>
      <c r="F181" s="6"/>
      <c r="G181" s="6"/>
      <c r="H181" s="6"/>
      <c r="I181" s="6"/>
      <c r="M181" s="6"/>
      <c r="O181" s="2"/>
    </row>
    <row r="182" spans="2:15" ht="12.75">
      <c r="B182" s="6"/>
      <c r="D182" s="2"/>
      <c r="F182" s="6"/>
      <c r="G182" s="6"/>
      <c r="H182" s="6"/>
      <c r="I182" s="6"/>
      <c r="M182" s="6"/>
      <c r="O182" s="2"/>
    </row>
    <row r="183" spans="2:15" ht="12.75">
      <c r="B183" s="6"/>
      <c r="D183" s="2"/>
      <c r="F183" s="6"/>
      <c r="G183" s="6"/>
      <c r="H183" s="6"/>
      <c r="I183" s="6"/>
      <c r="M183" s="6"/>
      <c r="O183" s="2"/>
    </row>
    <row r="184" spans="2:15" ht="12.75">
      <c r="B184" s="6"/>
      <c r="D184" s="2"/>
      <c r="F184" s="6"/>
      <c r="G184" s="6"/>
      <c r="H184" s="6"/>
      <c r="I184" s="6"/>
      <c r="M184" s="6"/>
      <c r="O184" s="2"/>
    </row>
    <row r="185" spans="2:15" ht="12.75">
      <c r="B185" s="6"/>
      <c r="D185" s="2"/>
      <c r="F185" s="6"/>
      <c r="G185" s="6"/>
      <c r="H185" s="6"/>
      <c r="I185" s="6"/>
      <c r="M185" s="6"/>
      <c r="O185" s="2"/>
    </row>
    <row r="186" spans="2:15" ht="12.75">
      <c r="B186" s="6"/>
      <c r="D186" s="2"/>
      <c r="F186" s="6"/>
      <c r="G186" s="6"/>
      <c r="H186" s="6"/>
      <c r="I186" s="6"/>
      <c r="M186" s="6"/>
      <c r="O186" s="2"/>
    </row>
    <row r="187" spans="2:15" ht="12.75">
      <c r="B187" s="6"/>
      <c r="D187" s="2"/>
      <c r="F187" s="6"/>
      <c r="G187" s="6"/>
      <c r="H187" s="6"/>
      <c r="I187" s="6"/>
      <c r="M187" s="6"/>
      <c r="O187" s="2"/>
    </row>
    <row r="188" spans="2:15" ht="12.75">
      <c r="B188" s="6"/>
      <c r="D188" s="2"/>
      <c r="F188" s="6"/>
      <c r="G188" s="6"/>
      <c r="H188" s="6"/>
      <c r="I188" s="6"/>
      <c r="M188" s="6"/>
      <c r="O188" s="2"/>
    </row>
    <row r="189" spans="2:15" ht="12.75">
      <c r="B189" s="6"/>
      <c r="D189" s="2"/>
      <c r="F189" s="6"/>
      <c r="G189" s="6"/>
      <c r="H189" s="6"/>
      <c r="I189" s="6"/>
      <c r="M189" s="6"/>
      <c r="O189" s="2"/>
    </row>
    <row r="190" spans="2:15" ht="12.75">
      <c r="B190" s="6"/>
      <c r="D190" s="2"/>
      <c r="F190" s="6"/>
      <c r="G190" s="6"/>
      <c r="H190" s="6"/>
      <c r="I190" s="6"/>
      <c r="M190" s="6"/>
      <c r="O190" s="2"/>
    </row>
    <row r="191" spans="2:15" ht="12.75">
      <c r="B191" s="6"/>
      <c r="D191" s="2"/>
      <c r="F191" s="6"/>
      <c r="G191" s="6"/>
      <c r="H191" s="6"/>
      <c r="I191" s="6"/>
      <c r="M191" s="6"/>
      <c r="O191" s="2"/>
    </row>
    <row r="192" spans="2:15" ht="12.75">
      <c r="B192" s="6"/>
      <c r="D192" s="2"/>
      <c r="F192" s="6"/>
      <c r="G192" s="6"/>
      <c r="H192" s="6"/>
      <c r="I192" s="6"/>
      <c r="M192" s="6"/>
      <c r="O192" s="2"/>
    </row>
    <row r="193" spans="2:15" ht="12.75">
      <c r="B193" s="6"/>
      <c r="D193" s="2"/>
      <c r="F193" s="6"/>
      <c r="G193" s="6"/>
      <c r="H193" s="6"/>
      <c r="I193" s="6"/>
      <c r="M193" s="6"/>
      <c r="O193" s="2"/>
    </row>
    <row r="194" spans="2:15" ht="12.75">
      <c r="B194" s="6"/>
      <c r="D194" s="2"/>
      <c r="F194" s="6"/>
      <c r="G194" s="6"/>
      <c r="H194" s="6"/>
      <c r="I194" s="6"/>
      <c r="M194" s="6"/>
      <c r="O194" s="2"/>
    </row>
    <row r="195" spans="2:15" ht="12.75">
      <c r="B195" s="6"/>
      <c r="D195" s="2"/>
      <c r="F195" s="6"/>
      <c r="G195" s="6"/>
      <c r="H195" s="6"/>
      <c r="I195" s="6"/>
      <c r="M195" s="6"/>
      <c r="O195" s="2"/>
    </row>
    <row r="196" spans="2:15" ht="12.75">
      <c r="B196" s="6"/>
      <c r="D196" s="2"/>
      <c r="F196" s="6"/>
      <c r="G196" s="6"/>
      <c r="H196" s="6"/>
      <c r="I196" s="6"/>
      <c r="M196" s="6"/>
      <c r="O196" s="2"/>
    </row>
    <row r="197" spans="2:15" ht="12.75">
      <c r="B197" s="6"/>
      <c r="D197" s="2"/>
      <c r="F197" s="6"/>
      <c r="G197" s="6"/>
      <c r="H197" s="6"/>
      <c r="I197" s="6"/>
      <c r="M197" s="6"/>
      <c r="O197" s="2"/>
    </row>
    <row r="198" spans="2:15" ht="12.75">
      <c r="B198" s="6"/>
      <c r="D198" s="2"/>
      <c r="F198" s="6"/>
      <c r="G198" s="6"/>
      <c r="H198" s="6"/>
      <c r="I198" s="6"/>
      <c r="M198" s="6"/>
      <c r="O198" s="2"/>
    </row>
    <row r="199" spans="2:15" ht="12.75">
      <c r="B199" s="6"/>
      <c r="D199" s="2"/>
      <c r="F199" s="6"/>
      <c r="G199" s="6"/>
      <c r="H199" s="6"/>
      <c r="I199" s="6"/>
      <c r="M199" s="6"/>
      <c r="O199" s="2"/>
    </row>
    <row r="200" spans="2:15" ht="12.75">
      <c r="B200" s="6"/>
      <c r="D200" s="2"/>
      <c r="F200" s="6"/>
      <c r="G200" s="6"/>
      <c r="H200" s="6"/>
      <c r="I200" s="6"/>
      <c r="M200" s="6"/>
      <c r="O200" s="2"/>
    </row>
    <row r="201" spans="2:15" ht="12.75">
      <c r="B201" s="6"/>
      <c r="D201" s="2"/>
      <c r="F201" s="6"/>
      <c r="G201" s="6"/>
      <c r="H201" s="6"/>
      <c r="I201" s="6"/>
      <c r="M201" s="6"/>
      <c r="O201" s="2"/>
    </row>
    <row r="202" spans="2:15" ht="12.75">
      <c r="B202" s="6"/>
      <c r="D202" s="2"/>
      <c r="F202" s="6"/>
      <c r="G202" s="6"/>
      <c r="H202" s="6"/>
      <c r="I202" s="6"/>
      <c r="M202" s="6"/>
      <c r="O202" s="2"/>
    </row>
    <row r="203" spans="2:15" ht="12.75">
      <c r="B203" s="6"/>
      <c r="D203" s="2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1" r:id="rId4"/>
  <tableParts>
    <tablePart r:id="rId2"/>
    <tablePart r:id="rId3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home7adm</dc:creator>
  <cp:keywords/>
  <dc:description/>
  <cp:lastModifiedBy>home7adm</cp:lastModifiedBy>
  <dcterms:created xsi:type="dcterms:W3CDTF">2012-01-22T19:17:55Z</dcterms:created>
  <dcterms:modified xsi:type="dcterms:W3CDTF">2012-01-22T19:18:28Z</dcterms:modified>
  <cp:category/>
  <cp:version/>
  <cp:contentType/>
  <cp:contentStatus/>
</cp:coreProperties>
</file>